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90.19\MeDaPro\Multimedia\Originaldaten\Montageanleitungen\"/>
    </mc:Choice>
  </mc:AlternateContent>
  <xr:revisionPtr revIDLastSave="0" documentId="8_{F7480F90-D531-4F21-952F-5D3BEB71BD01}" xr6:coauthVersionLast="47" xr6:coauthVersionMax="47" xr10:uidLastSave="{00000000-0000-0000-0000-000000000000}"/>
  <bookViews>
    <workbookView xWindow="-120" yWindow="-120" windowWidth="38640" windowHeight="21360" xr2:uid="{F205F52B-B28F-4C7B-B8DB-2B5E285F43DD}"/>
  </bookViews>
  <sheets>
    <sheet name="Riverso" sheetId="1" r:id="rId1"/>
  </sheets>
  <definedNames>
    <definedName name="Bild01">#REF!</definedName>
    <definedName name="_xlnm.Print_Area" localSheetId="0">Riverso!$B:$H</definedName>
    <definedName name="_xlnm.Print_Titles" localSheetId="0">Riverso!$1:$1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6" i="1" l="1"/>
  <c r="L147" i="1"/>
  <c r="H15" i="1"/>
  <c r="L137" i="1"/>
  <c r="L136" i="1"/>
  <c r="J151" i="1"/>
  <c r="J150" i="1"/>
  <c r="J149" i="1"/>
  <c r="J148" i="1"/>
  <c r="J147" i="1"/>
  <c r="J146" i="1"/>
  <c r="J136" i="1"/>
  <c r="J35" i="1"/>
  <c r="J34" i="1"/>
  <c r="J17" i="1"/>
  <c r="H18" i="1"/>
  <c r="H17" i="1"/>
  <c r="F80" i="1"/>
  <c r="J141" i="1"/>
  <c r="J140" i="1"/>
  <c r="J139" i="1"/>
  <c r="J138" i="1"/>
  <c r="J137" i="1"/>
  <c r="J71" i="1"/>
  <c r="J72" i="1"/>
  <c r="J145" i="1" l="1"/>
  <c r="J144" i="1"/>
  <c r="J142" i="1"/>
  <c r="J129" i="1"/>
  <c r="J124" i="1"/>
  <c r="J123" i="1"/>
  <c r="J121" i="1"/>
  <c r="J188" i="1" s="1"/>
  <c r="J122" i="1"/>
  <c r="J70" i="1"/>
  <c r="J178" i="1" s="1"/>
  <c r="J179" i="1" s="1"/>
  <c r="J58" i="1"/>
  <c r="F15" i="1"/>
  <c r="J73" i="1" l="1"/>
  <c r="J74" i="1" s="1"/>
  <c r="J75" i="1" s="1"/>
  <c r="H16" i="1"/>
  <c r="J98" i="1" s="1"/>
  <c r="J128" i="1" l="1"/>
  <c r="J127" i="1"/>
  <c r="J126" i="1"/>
  <c r="J125" i="1"/>
</calcChain>
</file>

<file path=xl/sharedStrings.xml><?xml version="1.0" encoding="utf-8"?>
<sst xmlns="http://schemas.openxmlformats.org/spreadsheetml/2006/main" count="71" uniqueCount="68">
  <si>
    <t>B</t>
  </si>
  <si>
    <t>T</t>
  </si>
  <si>
    <t>FU</t>
  </si>
  <si>
    <t>FO</t>
  </si>
  <si>
    <t>FH</t>
  </si>
  <si>
    <t>LHK</t>
  </si>
  <si>
    <t>A</t>
  </si>
  <si>
    <t>TS</t>
  </si>
  <si>
    <t>HSS</t>
  </si>
  <si>
    <t>X</t>
  </si>
  <si>
    <t>HSF</t>
  </si>
  <si>
    <t>HN</t>
  </si>
  <si>
    <t>Option Tipmatic</t>
  </si>
  <si>
    <t>Option</t>
  </si>
  <si>
    <t>Tipmatic</t>
  </si>
  <si>
    <t>LWK</t>
  </si>
  <si>
    <t>LTK</t>
  </si>
  <si>
    <t>RA</t>
  </si>
  <si>
    <t>RI</t>
  </si>
  <si>
    <t>L3</t>
  </si>
  <si>
    <t>L4</t>
  </si>
  <si>
    <t>L5</t>
  </si>
  <si>
    <t>L6</t>
  </si>
  <si>
    <t>V</t>
  </si>
  <si>
    <t>FRA4</t>
  </si>
  <si>
    <t>FRA5</t>
  </si>
  <si>
    <t>FRA6</t>
  </si>
  <si>
    <t>Millimeter</t>
  </si>
  <si>
    <t>LSYN</t>
  </si>
  <si>
    <t>LAP</t>
  </si>
  <si>
    <t>SL</t>
  </si>
  <si>
    <t>SR</t>
  </si>
  <si>
    <t>ZB</t>
  </si>
  <si>
    <t>FRA-1R</t>
  </si>
  <si>
    <t>FRA-1L</t>
  </si>
  <si>
    <t>FRA-2L</t>
  </si>
  <si>
    <t>FRA-2R</t>
  </si>
  <si>
    <t>FRA-3L</t>
  </si>
  <si>
    <t>FRA-3R</t>
  </si>
  <si>
    <t>BSA</t>
  </si>
  <si>
    <t>BSI</t>
  </si>
  <si>
    <t>=</t>
  </si>
  <si>
    <t>FRI-1R (L)</t>
  </si>
  <si>
    <t>FRI-1L (R)</t>
  </si>
  <si>
    <t>FRI-2R (L)</t>
  </si>
  <si>
    <t>FRI-2L (R)</t>
  </si>
  <si>
    <t>FRI-3R (L)</t>
  </si>
  <si>
    <t>FRI-3L (R)</t>
  </si>
  <si>
    <t>4 x 16</t>
  </si>
  <si>
    <t>-</t>
  </si>
  <si>
    <t>4.5 x 15</t>
  </si>
  <si>
    <t>4 x 25</t>
  </si>
  <si>
    <t>6.0 x 16</t>
  </si>
  <si>
    <t>4 x 12</t>
  </si>
  <si>
    <t>Tiefe Nutzverlust</t>
  </si>
  <si>
    <t>4.0 x 16</t>
  </si>
  <si>
    <r>
      <rPr>
        <sz val="10"/>
        <color rgb="FF0070C0"/>
        <rFont val="Arial"/>
        <family val="2"/>
      </rPr>
      <t>♦</t>
    </r>
    <r>
      <rPr>
        <sz val="10"/>
        <color theme="1"/>
        <rFont val="Arial"/>
        <family val="2"/>
      </rPr>
      <t xml:space="preserve"> FSSL</t>
    </r>
  </si>
  <si>
    <r>
      <rPr>
        <sz val="10"/>
        <color rgb="FF0070C0"/>
        <rFont val="Arial"/>
        <family val="2"/>
      </rPr>
      <t>♦</t>
    </r>
    <r>
      <rPr>
        <sz val="10"/>
        <color theme="1"/>
        <rFont val="Arial"/>
        <family val="2"/>
      </rPr>
      <t xml:space="preserve"> FSSR</t>
    </r>
  </si>
  <si>
    <r>
      <rPr>
        <sz val="10"/>
        <color rgb="FF0070C0"/>
        <rFont val="Arial"/>
        <family val="2"/>
      </rPr>
      <t>★</t>
    </r>
    <r>
      <rPr>
        <sz val="10"/>
        <color theme="1"/>
        <rFont val="Arial"/>
        <family val="2"/>
      </rPr>
      <t xml:space="preserve"> FSSL</t>
    </r>
  </si>
  <si>
    <r>
      <rPr>
        <sz val="10"/>
        <color rgb="FF0070C0"/>
        <rFont val="Arial"/>
        <family val="2"/>
      </rPr>
      <t>★</t>
    </r>
    <r>
      <rPr>
        <sz val="10"/>
        <color theme="1"/>
        <rFont val="Arial"/>
        <family val="2"/>
      </rPr>
      <t xml:space="preserve"> FSSR</t>
    </r>
  </si>
  <si>
    <t>Planning aid Riverso</t>
  </si>
  <si>
    <t>System für beidseitig ausziehbare Schublade </t>
  </si>
  <si>
    <t>Système pour tiroir coulissant des deux côtés </t>
  </si>
  <si>
    <t>System for drawer that can be opened from both sides</t>
  </si>
  <si>
    <t>FRA-VL</t>
  </si>
  <si>
    <t>FRA-VR</t>
  </si>
  <si>
    <t>FRI-VR (L)</t>
  </si>
  <si>
    <t>FRI-VL (R)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</si>
</sst>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color theme="1"/>
      <name val="Arial"/>
      <family val="2"/>
    </font>
    <font>
      <sz val="10"/>
      <color theme="0"/>
      <name val="Arial"/>
      <family val="2"/>
    </font>
    <font>
      <sz val="15"/>
      <color theme="1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b/>
      <sz val="15"/>
      <color theme="1"/>
      <name val="Arial"/>
      <family val="2"/>
    </font>
    <font>
      <sz val="15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8DEE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 applyBorder="1" applyProtection="1"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0" fillId="0" borderId="0" xfId="0" quotePrefix="1" applyFont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0" fillId="3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Protection="1">
      <protection hidden="1"/>
    </xf>
    <xf numFmtId="0" fontId="5" fillId="0" borderId="0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6" fillId="0" borderId="0" xfId="0" applyFont="1" applyBorder="1" applyProtection="1">
      <protection hidden="1"/>
    </xf>
    <xf numFmtId="0" fontId="1" fillId="0" borderId="0" xfId="0" quotePrefix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0" fillId="5" borderId="0" xfId="0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D8DEE4"/>
      <color rgb="FF4352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jpe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2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1333500</xdr:colOff>
      <xdr:row>145</xdr:row>
      <xdr:rowOff>0</xdr:rowOff>
    </xdr:from>
    <xdr:to>
      <xdr:col>2</xdr:col>
      <xdr:colOff>2340000</xdr:colOff>
      <xdr:row>151</xdr:row>
      <xdr:rowOff>84914</xdr:rowOff>
    </xdr:to>
    <xdr:pic>
      <xdr:nvPicPr>
        <xdr:cNvPr id="152" name="Grafik 151">
          <a:extLst>
            <a:ext uri="{FF2B5EF4-FFF2-40B4-BE49-F238E27FC236}">
              <a16:creationId xmlns:a16="http://schemas.microsoft.com/office/drawing/2014/main" id="{6E32BDE0-A28B-4ECF-A56C-F877C18F4B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89" t="9739" r="918" b="5693"/>
        <a:stretch/>
      </xdr:blipFill>
      <xdr:spPr>
        <a:xfrm>
          <a:off x="1391330" y="24006402"/>
          <a:ext cx="2340000" cy="106462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2340000</xdr:colOff>
      <xdr:row>80</xdr:row>
      <xdr:rowOff>77408</xdr:rowOff>
    </xdr:to>
    <xdr:pic>
      <xdr:nvPicPr>
        <xdr:cNvPr id="148" name="Grafik 147">
          <a:extLst>
            <a:ext uri="{FF2B5EF4-FFF2-40B4-BE49-F238E27FC236}">
              <a16:creationId xmlns:a16="http://schemas.microsoft.com/office/drawing/2014/main" id="{0334EBA9-913E-46F1-8C6C-359EA95BF21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2" t="5845" r="1984" b="5796"/>
        <a:stretch/>
      </xdr:blipFill>
      <xdr:spPr>
        <a:xfrm>
          <a:off x="1388645" y="11084092"/>
          <a:ext cx="2340000" cy="216288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2340000</xdr:colOff>
      <xdr:row>141</xdr:row>
      <xdr:rowOff>71592</xdr:rowOff>
    </xdr:to>
    <xdr:pic>
      <xdr:nvPicPr>
        <xdr:cNvPr id="119" name="Grafik 118">
          <a:extLst>
            <a:ext uri="{FF2B5EF4-FFF2-40B4-BE49-F238E27FC236}">
              <a16:creationId xmlns:a16="http://schemas.microsoft.com/office/drawing/2014/main" id="{4CF23BFD-9AF5-4FED-A92D-612DCBAB3B3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98" t="12399" r="993" b="4671"/>
        <a:stretch/>
      </xdr:blipFill>
      <xdr:spPr>
        <a:xfrm>
          <a:off x="1388645" y="21992724"/>
          <a:ext cx="2340000" cy="103411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2340000</xdr:colOff>
      <xdr:row>130</xdr:row>
      <xdr:rowOff>116185</xdr:rowOff>
    </xdr:to>
    <xdr:pic>
      <xdr:nvPicPr>
        <xdr:cNvPr id="132" name="Grafik 131">
          <a:extLst>
            <a:ext uri="{FF2B5EF4-FFF2-40B4-BE49-F238E27FC236}">
              <a16:creationId xmlns:a16="http://schemas.microsoft.com/office/drawing/2014/main" id="{D594F39C-1836-4150-AF02-155779174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0" y="16314420"/>
          <a:ext cx="2340000" cy="1754485"/>
        </a:xfrm>
        <a:prstGeom prst="rect">
          <a:avLst/>
        </a:prstGeom>
      </xdr:spPr>
    </xdr:pic>
    <xdr:clientData/>
  </xdr:twoCellAnchor>
  <xdr:twoCellAnchor editAs="oneCell">
    <xdr:from>
      <xdr:col>2</xdr:col>
      <xdr:colOff>742291</xdr:colOff>
      <xdr:row>56</xdr:row>
      <xdr:rowOff>3802</xdr:rowOff>
    </xdr:from>
    <xdr:to>
      <xdr:col>2</xdr:col>
      <xdr:colOff>1705854</xdr:colOff>
      <xdr:row>62</xdr:row>
      <xdr:rowOff>150395</xdr:rowOff>
    </xdr:to>
    <xdr:pic>
      <xdr:nvPicPr>
        <xdr:cNvPr id="108" name="Grafik 107">
          <a:extLst>
            <a:ext uri="{FF2B5EF4-FFF2-40B4-BE49-F238E27FC236}">
              <a16:creationId xmlns:a16="http://schemas.microsoft.com/office/drawing/2014/main" id="{DD6C36DF-89B6-4218-9DAB-E9EFD83AA6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39" t="12406" r="10762" b="10422"/>
        <a:stretch/>
      </xdr:blipFill>
      <xdr:spPr>
        <a:xfrm>
          <a:off x="2135662" y="8260616"/>
          <a:ext cx="963563" cy="1126308"/>
        </a:xfrm>
        <a:prstGeom prst="rect">
          <a:avLst/>
        </a:prstGeom>
      </xdr:spPr>
    </xdr:pic>
    <xdr:clientData/>
  </xdr:twoCellAnchor>
  <xdr:twoCellAnchor>
    <xdr:from>
      <xdr:col>6</xdr:col>
      <xdr:colOff>76363</xdr:colOff>
      <xdr:row>14</xdr:row>
      <xdr:rowOff>142872</xdr:rowOff>
    </xdr:from>
    <xdr:to>
      <xdr:col>6</xdr:col>
      <xdr:colOff>622791</xdr:colOff>
      <xdr:row>17</xdr:row>
      <xdr:rowOff>19048</xdr:rowOff>
    </xdr:to>
    <xdr:sp macro="" textlink="">
      <xdr:nvSpPr>
        <xdr:cNvPr id="24" name="Pfeil: nach unten 23">
          <a:extLst>
            <a:ext uri="{FF2B5EF4-FFF2-40B4-BE49-F238E27FC236}">
              <a16:creationId xmlns:a16="http://schemas.microsoft.com/office/drawing/2014/main" id="{B142D3A9-4B5C-42E7-8D39-F9F21BF88F89}"/>
            </a:ext>
          </a:extLst>
        </xdr:cNvPr>
        <xdr:cNvSpPr/>
      </xdr:nvSpPr>
      <xdr:spPr>
        <a:xfrm rot="16200000">
          <a:off x="5357162" y="1434323"/>
          <a:ext cx="359753" cy="546428"/>
        </a:xfrm>
        <a:prstGeom prst="downArrow">
          <a:avLst>
            <a:gd name="adj1" fmla="val 50000"/>
            <a:gd name="adj2" fmla="val 44643"/>
          </a:avLst>
        </a:prstGeom>
        <a:solidFill>
          <a:schemeClr val="tx1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 editAs="oneCell">
    <xdr:from>
      <xdr:col>6</xdr:col>
      <xdr:colOff>627300</xdr:colOff>
      <xdr:row>17</xdr:row>
      <xdr:rowOff>89105</xdr:rowOff>
    </xdr:from>
    <xdr:to>
      <xdr:col>7</xdr:col>
      <xdr:colOff>732693</xdr:colOff>
      <xdr:row>22</xdr:row>
      <xdr:rowOff>31659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4758B965-5EFF-4B5B-8666-227406535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9979" y="3167721"/>
          <a:ext cx="751732" cy="75047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2340000</xdr:colOff>
      <xdr:row>41</xdr:row>
      <xdr:rowOff>79125</xdr:rowOff>
    </xdr:to>
    <xdr:pic>
      <xdr:nvPicPr>
        <xdr:cNvPr id="55" name="Grafik 54">
          <a:extLst>
            <a:ext uri="{FF2B5EF4-FFF2-40B4-BE49-F238E27FC236}">
              <a16:creationId xmlns:a16="http://schemas.microsoft.com/office/drawing/2014/main" id="{D33E1671-C02A-43E8-80A6-A8FEAE4F2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8645" y="3624513"/>
          <a:ext cx="2340000" cy="2325021"/>
        </a:xfrm>
        <a:prstGeom prst="rect">
          <a:avLst/>
        </a:prstGeom>
      </xdr:spPr>
    </xdr:pic>
    <xdr:clientData/>
  </xdr:twoCellAnchor>
  <xdr:twoCellAnchor editAs="oneCell">
    <xdr:from>
      <xdr:col>1</xdr:col>
      <xdr:colOff>329712</xdr:colOff>
      <xdr:row>29</xdr:row>
      <xdr:rowOff>153866</xdr:rowOff>
    </xdr:from>
    <xdr:to>
      <xdr:col>1</xdr:col>
      <xdr:colOff>1242412</xdr:colOff>
      <xdr:row>35</xdr:row>
      <xdr:rowOff>91109</xdr:rowOff>
    </xdr:to>
    <xdr:pic>
      <xdr:nvPicPr>
        <xdr:cNvPr id="56" name="Grafik 55">
          <a:extLst>
            <a:ext uri="{FF2B5EF4-FFF2-40B4-BE49-F238E27FC236}">
              <a16:creationId xmlns:a16="http://schemas.microsoft.com/office/drawing/2014/main" id="{0D96AE79-0DD8-4B86-87A3-3C1449FE4C1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71" r="-1" b="4854"/>
        <a:stretch/>
      </xdr:blipFill>
      <xdr:spPr>
        <a:xfrm>
          <a:off x="387690" y="4220627"/>
          <a:ext cx="912700" cy="931156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45</xdr:row>
      <xdr:rowOff>1</xdr:rowOff>
    </xdr:from>
    <xdr:to>
      <xdr:col>1</xdr:col>
      <xdr:colOff>319625</xdr:colOff>
      <xdr:row>46</xdr:row>
      <xdr:rowOff>153866</xdr:rowOff>
    </xdr:to>
    <xdr:sp macro="" textlink="">
      <xdr:nvSpPr>
        <xdr:cNvPr id="61" name="Ellipse 60">
          <a:extLst>
            <a:ext uri="{FF2B5EF4-FFF2-40B4-BE49-F238E27FC236}">
              <a16:creationId xmlns:a16="http://schemas.microsoft.com/office/drawing/2014/main" id="{DFE8B0EF-D0E7-4A47-9319-0B8378C8F72D}"/>
            </a:ext>
          </a:extLst>
        </xdr:cNvPr>
        <xdr:cNvSpPr/>
      </xdr:nvSpPr>
      <xdr:spPr>
        <a:xfrm>
          <a:off x="58615" y="6059366"/>
          <a:ext cx="319625" cy="315058"/>
        </a:xfrm>
        <a:prstGeom prst="ellipse">
          <a:avLst/>
        </a:prstGeom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de-CH" sz="1200">
              <a:latin typeface="Arial Nova" panose="020B0504020202020204" pitchFamily="34" charset="0"/>
            </a:rPr>
            <a:t>1.3</a:t>
          </a:r>
        </a:p>
      </xdr:txBody>
    </xdr:sp>
    <xdr:clientData/>
  </xdr:twoCellAnchor>
  <xdr:twoCellAnchor editAs="oneCell">
    <xdr:from>
      <xdr:col>1</xdr:col>
      <xdr:colOff>234461</xdr:colOff>
      <xdr:row>46</xdr:row>
      <xdr:rowOff>21982</xdr:rowOff>
    </xdr:from>
    <xdr:to>
      <xdr:col>1</xdr:col>
      <xdr:colOff>1228411</xdr:colOff>
      <xdr:row>52</xdr:row>
      <xdr:rowOff>82827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509ECE51-2171-4147-A538-69F3126F32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60" t="8954" r="6395" b="3953"/>
        <a:stretch/>
      </xdr:blipFill>
      <xdr:spPr>
        <a:xfrm>
          <a:off x="292439" y="6739178"/>
          <a:ext cx="993950" cy="10547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319625</xdr:colOff>
      <xdr:row>28</xdr:row>
      <xdr:rowOff>153866</xdr:rowOff>
    </xdr:to>
    <xdr:sp macro="" textlink="">
      <xdr:nvSpPr>
        <xdr:cNvPr id="67" name="Ellipse 66">
          <a:extLst>
            <a:ext uri="{FF2B5EF4-FFF2-40B4-BE49-F238E27FC236}">
              <a16:creationId xmlns:a16="http://schemas.microsoft.com/office/drawing/2014/main" id="{8AD0FB48-E80C-45A5-8486-0244750519E0}"/>
            </a:ext>
          </a:extLst>
        </xdr:cNvPr>
        <xdr:cNvSpPr/>
      </xdr:nvSpPr>
      <xdr:spPr>
        <a:xfrm>
          <a:off x="58615" y="3157904"/>
          <a:ext cx="319625" cy="315058"/>
        </a:xfrm>
        <a:prstGeom prst="ellipse">
          <a:avLst/>
        </a:prstGeom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de-CH" sz="1200">
              <a:latin typeface="Arial Nova" panose="020B0504020202020204" pitchFamily="34" charset="0"/>
            </a:rPr>
            <a:t>1.2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319625</xdr:colOff>
      <xdr:row>11</xdr:row>
      <xdr:rowOff>153865</xdr:rowOff>
    </xdr:to>
    <xdr:sp macro="" textlink="">
      <xdr:nvSpPr>
        <xdr:cNvPr id="69" name="Ellipse 68">
          <a:extLst>
            <a:ext uri="{FF2B5EF4-FFF2-40B4-BE49-F238E27FC236}">
              <a16:creationId xmlns:a16="http://schemas.microsoft.com/office/drawing/2014/main" id="{E4CAFAF0-E1E4-4574-BD99-5182F2517737}"/>
            </a:ext>
          </a:extLst>
        </xdr:cNvPr>
        <xdr:cNvSpPr/>
      </xdr:nvSpPr>
      <xdr:spPr>
        <a:xfrm>
          <a:off x="58615" y="740019"/>
          <a:ext cx="319625" cy="315058"/>
        </a:xfrm>
        <a:prstGeom prst="ellipse">
          <a:avLst/>
        </a:prstGeom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de-CH" sz="1200">
              <a:latin typeface="Arial Nova" panose="020B0504020202020204" pitchFamily="34" charset="0"/>
            </a:rPr>
            <a:t>1.1</a:t>
          </a:r>
        </a:p>
      </xdr:txBody>
    </xdr:sp>
    <xdr:clientData/>
  </xdr:twoCellAnchor>
  <xdr:twoCellAnchor editAs="oneCell">
    <xdr:from>
      <xdr:col>2</xdr:col>
      <xdr:colOff>0</xdr:colOff>
      <xdr:row>9</xdr:row>
      <xdr:rowOff>160420</xdr:rowOff>
    </xdr:from>
    <xdr:to>
      <xdr:col>2</xdr:col>
      <xdr:colOff>2340000</xdr:colOff>
      <xdr:row>23</xdr:row>
      <xdr:rowOff>63498</xdr:rowOff>
    </xdr:to>
    <xdr:pic>
      <xdr:nvPicPr>
        <xdr:cNvPr id="70" name="Grafik 69">
          <a:extLst>
            <a:ext uri="{FF2B5EF4-FFF2-40B4-BE49-F238E27FC236}">
              <a16:creationId xmlns:a16="http://schemas.microsoft.com/office/drawing/2014/main" id="{E9D3CA80-01B7-4D1C-86D2-858A1D688F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767" b="1968"/>
        <a:stretch/>
      </xdr:blipFill>
      <xdr:spPr>
        <a:xfrm>
          <a:off x="1391478" y="914137"/>
          <a:ext cx="2340000" cy="222221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56</xdr:row>
      <xdr:rowOff>0</xdr:rowOff>
    </xdr:from>
    <xdr:to>
      <xdr:col>1</xdr:col>
      <xdr:colOff>319625</xdr:colOff>
      <xdr:row>57</xdr:row>
      <xdr:rowOff>153866</xdr:rowOff>
    </xdr:to>
    <xdr:sp macro="" textlink="">
      <xdr:nvSpPr>
        <xdr:cNvPr id="76" name="Ellipse 75">
          <a:extLst>
            <a:ext uri="{FF2B5EF4-FFF2-40B4-BE49-F238E27FC236}">
              <a16:creationId xmlns:a16="http://schemas.microsoft.com/office/drawing/2014/main" id="{1831504F-E5C2-46D5-BE50-79A4ECBBA565}"/>
            </a:ext>
          </a:extLst>
        </xdr:cNvPr>
        <xdr:cNvSpPr/>
      </xdr:nvSpPr>
      <xdr:spPr>
        <a:xfrm>
          <a:off x="58615" y="8477250"/>
          <a:ext cx="319625" cy="315058"/>
        </a:xfrm>
        <a:prstGeom prst="ellipse">
          <a:avLst/>
        </a:prstGeom>
        <a:ln w="3175"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de-CH" sz="1200">
              <a:latin typeface="Arial Nova" panose="020B0504020202020204" pitchFamily="34" charset="0"/>
            </a:rPr>
            <a:t>1.4</a:t>
          </a:r>
        </a:p>
      </xdr:txBody>
    </xdr:sp>
    <xdr:clientData/>
  </xdr:twoCellAnchor>
  <xdr:twoCellAnchor editAs="oneCell">
    <xdr:from>
      <xdr:col>1</xdr:col>
      <xdr:colOff>234460</xdr:colOff>
      <xdr:row>57</xdr:row>
      <xdr:rowOff>2</xdr:rowOff>
    </xdr:from>
    <xdr:to>
      <xdr:col>1</xdr:col>
      <xdr:colOff>1210101</xdr:colOff>
      <xdr:row>63</xdr:row>
      <xdr:rowOff>41412</xdr:rowOff>
    </xdr:to>
    <xdr:pic>
      <xdr:nvPicPr>
        <xdr:cNvPr id="78" name="Grafik 77">
          <a:extLst>
            <a:ext uri="{FF2B5EF4-FFF2-40B4-BE49-F238E27FC236}">
              <a16:creationId xmlns:a16="http://schemas.microsoft.com/office/drawing/2014/main" id="{288807C8-632F-4D48-B4D0-89D5C442B3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60" t="8954" r="6395" b="3953"/>
        <a:stretch/>
      </xdr:blipFill>
      <xdr:spPr>
        <a:xfrm>
          <a:off x="292438" y="8539372"/>
          <a:ext cx="975641" cy="1035324"/>
        </a:xfrm>
        <a:prstGeom prst="rect">
          <a:avLst/>
        </a:prstGeom>
      </xdr:spPr>
    </xdr:pic>
    <xdr:clientData/>
  </xdr:twoCellAnchor>
  <xdr:twoCellAnchor editAs="oneCell">
    <xdr:from>
      <xdr:col>1</xdr:col>
      <xdr:colOff>95251</xdr:colOff>
      <xdr:row>67</xdr:row>
      <xdr:rowOff>39258</xdr:rowOff>
    </xdr:from>
    <xdr:to>
      <xdr:col>1</xdr:col>
      <xdr:colOff>1207537</xdr:colOff>
      <xdr:row>73</xdr:row>
      <xdr:rowOff>2690</xdr:rowOff>
    </xdr:to>
    <xdr:pic>
      <xdr:nvPicPr>
        <xdr:cNvPr id="41" name="Grafik 40">
          <a:extLst>
            <a:ext uri="{FF2B5EF4-FFF2-40B4-BE49-F238E27FC236}">
              <a16:creationId xmlns:a16="http://schemas.microsoft.com/office/drawing/2014/main" id="{08DBBD1F-6F9A-4F76-9238-C420C7810E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139" b="8226"/>
        <a:stretch/>
      </xdr:blipFill>
      <xdr:spPr>
        <a:xfrm>
          <a:off x="153229" y="10235149"/>
          <a:ext cx="1112286" cy="954655"/>
        </a:xfrm>
        <a:prstGeom prst="rect">
          <a:avLst/>
        </a:prstGeom>
      </xdr:spPr>
    </xdr:pic>
    <xdr:clientData/>
  </xdr:twoCellAnchor>
  <xdr:oneCellAnchor>
    <xdr:from>
      <xdr:col>2</xdr:col>
      <xdr:colOff>966534</xdr:colOff>
      <xdr:row>57</xdr:row>
      <xdr:rowOff>113549</xdr:rowOff>
    </xdr:from>
    <xdr:ext cx="112275" cy="604344"/>
    <xdr:sp macro="" textlink="$J$58">
      <xdr:nvSpPr>
        <xdr:cNvPr id="83" name="Textfeld 82">
          <a:extLst>
            <a:ext uri="{FF2B5EF4-FFF2-40B4-BE49-F238E27FC236}">
              <a16:creationId xmlns:a16="http://schemas.microsoft.com/office/drawing/2014/main" id="{8B216126-A81F-472D-A457-1226B7D70651}"/>
            </a:ext>
          </a:extLst>
        </xdr:cNvPr>
        <xdr:cNvSpPr txBox="1"/>
      </xdr:nvSpPr>
      <xdr:spPr>
        <a:xfrm rot="16200000">
          <a:off x="2113871" y="8779683"/>
          <a:ext cx="604344" cy="112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fld id="{C7AC985F-4420-469A-9842-10FD827286ED}" type="TxLink">
            <a:rPr lang="en-US" sz="700" b="0" i="0" u="none" strike="noStrike">
              <a:solidFill>
                <a:srgbClr val="000000"/>
              </a:solidFill>
              <a:latin typeface="Arial Nova"/>
            </a:rPr>
            <a:pPr algn="ctr"/>
            <a:t> </a:t>
          </a:fld>
          <a:endParaRPr lang="de-CH" sz="700"/>
        </a:p>
      </xdr:txBody>
    </xdr:sp>
    <xdr:clientData/>
  </xdr:oneCellAnchor>
  <xdr:twoCellAnchor editAs="oneCell">
    <xdr:from>
      <xdr:col>2</xdr:col>
      <xdr:colOff>0</xdr:colOff>
      <xdr:row>83</xdr:row>
      <xdr:rowOff>0</xdr:rowOff>
    </xdr:from>
    <xdr:to>
      <xdr:col>2</xdr:col>
      <xdr:colOff>2340000</xdr:colOff>
      <xdr:row>92</xdr:row>
      <xdr:rowOff>16851</xdr:rowOff>
    </xdr:to>
    <xdr:pic>
      <xdr:nvPicPr>
        <xdr:cNvPr id="90" name="Grafik 89">
          <a:extLst>
            <a:ext uri="{FF2B5EF4-FFF2-40B4-BE49-F238E27FC236}">
              <a16:creationId xmlns:a16="http://schemas.microsoft.com/office/drawing/2014/main" id="{1DB1E5D2-4F93-459E-9F40-2B38D92B1F8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091"/>
        <a:stretch/>
      </xdr:blipFill>
      <xdr:spPr>
        <a:xfrm>
          <a:off x="1392621" y="12408776"/>
          <a:ext cx="2340000" cy="1494869"/>
        </a:xfrm>
        <a:prstGeom prst="rect">
          <a:avLst/>
        </a:prstGeom>
      </xdr:spPr>
    </xdr:pic>
    <xdr:clientData/>
  </xdr:twoCellAnchor>
  <xdr:oneCellAnchor>
    <xdr:from>
      <xdr:col>2</xdr:col>
      <xdr:colOff>2208980</xdr:colOff>
      <xdr:row>86</xdr:row>
      <xdr:rowOff>106504</xdr:rowOff>
    </xdr:from>
    <xdr:ext cx="112275" cy="458933"/>
    <xdr:sp macro="" textlink="$J$73">
      <xdr:nvSpPr>
        <xdr:cNvPr id="92" name="Textfeld 91">
          <a:extLst>
            <a:ext uri="{FF2B5EF4-FFF2-40B4-BE49-F238E27FC236}">
              <a16:creationId xmlns:a16="http://schemas.microsoft.com/office/drawing/2014/main" id="{373D1331-DB21-414A-873D-5CA29C0F6A42}"/>
            </a:ext>
          </a:extLst>
        </xdr:cNvPr>
        <xdr:cNvSpPr txBox="1"/>
      </xdr:nvSpPr>
      <xdr:spPr>
        <a:xfrm rot="16200000">
          <a:off x="3426301" y="13153823"/>
          <a:ext cx="458933" cy="112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fld id="{1ED4DE04-7886-41AC-812A-7F19256DBB0A}" type="TxLink">
            <a:rPr lang="en-US" sz="700" b="0" i="0" u="none" strike="noStrike">
              <a:solidFill>
                <a:srgbClr val="000000"/>
              </a:solidFill>
              <a:latin typeface="Arial Nova"/>
            </a:rPr>
            <a:pPr algn="ctr"/>
            <a:t> </a:t>
          </a:fld>
          <a:endParaRPr lang="de-CH" sz="700"/>
        </a:p>
      </xdr:txBody>
    </xdr:sp>
    <xdr:clientData/>
  </xdr:oneCellAnchor>
  <xdr:twoCellAnchor>
    <xdr:from>
      <xdr:col>2</xdr:col>
      <xdr:colOff>259681</xdr:colOff>
      <xdr:row>88</xdr:row>
      <xdr:rowOff>110089</xdr:rowOff>
    </xdr:from>
    <xdr:to>
      <xdr:col>2</xdr:col>
      <xdr:colOff>1965960</xdr:colOff>
      <xdr:row>88</xdr:row>
      <xdr:rowOff>110089</xdr:rowOff>
    </xdr:to>
    <xdr:cxnSp macro="">
      <xdr:nvCxnSpPr>
        <xdr:cNvPr id="94" name="Gerader Verbinder 93">
          <a:extLst>
            <a:ext uri="{FF2B5EF4-FFF2-40B4-BE49-F238E27FC236}">
              <a16:creationId xmlns:a16="http://schemas.microsoft.com/office/drawing/2014/main" id="{EA36BC67-B296-4D34-96EB-CD9675689295}"/>
            </a:ext>
          </a:extLst>
        </xdr:cNvPr>
        <xdr:cNvCxnSpPr/>
      </xdr:nvCxnSpPr>
      <xdr:spPr>
        <a:xfrm>
          <a:off x="1650331" y="13311739"/>
          <a:ext cx="1706279" cy="0"/>
        </a:xfrm>
        <a:prstGeom prst="line">
          <a:avLst/>
        </a:prstGeom>
        <a:ln>
          <a:solidFill>
            <a:schemeClr val="bg1">
              <a:lumMod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1409984</xdr:colOff>
      <xdr:row>86</xdr:row>
      <xdr:rowOff>94848</xdr:rowOff>
    </xdr:from>
    <xdr:ext cx="112275" cy="320841"/>
    <xdr:sp macro="" textlink="$J$75">
      <xdr:nvSpPr>
        <xdr:cNvPr id="95" name="Textfeld 94">
          <a:extLst>
            <a:ext uri="{FF2B5EF4-FFF2-40B4-BE49-F238E27FC236}">
              <a16:creationId xmlns:a16="http://schemas.microsoft.com/office/drawing/2014/main" id="{F4901C56-7484-4BF5-B815-3711EFABCFAB}"/>
            </a:ext>
          </a:extLst>
        </xdr:cNvPr>
        <xdr:cNvSpPr txBox="1"/>
      </xdr:nvSpPr>
      <xdr:spPr>
        <a:xfrm rot="16200000">
          <a:off x="2696351" y="13073121"/>
          <a:ext cx="320841" cy="112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ctr"/>
          <a:fld id="{ACB1B700-957A-41EF-BE61-1A4D4ED18127}" type="TxLink">
            <a:rPr lang="en-US" sz="700" b="0" i="0" u="none" strike="noStrike">
              <a:solidFill>
                <a:srgbClr val="000000"/>
              </a:solidFill>
              <a:latin typeface="Arial Nova"/>
            </a:rPr>
            <a:pPr algn="ctr"/>
            <a:t> </a:t>
          </a:fld>
          <a:endParaRPr lang="de-CH" sz="700"/>
        </a:p>
      </xdr:txBody>
    </xdr:sp>
    <xdr:clientData/>
  </xdr:oneCellAnchor>
  <xdr:oneCellAnchor>
    <xdr:from>
      <xdr:col>2</xdr:col>
      <xdr:colOff>1140646</xdr:colOff>
      <xdr:row>86</xdr:row>
      <xdr:rowOff>90035</xdr:rowOff>
    </xdr:from>
    <xdr:ext cx="112275" cy="386014"/>
    <xdr:sp macro="" textlink="$J$74">
      <xdr:nvSpPr>
        <xdr:cNvPr id="96" name="Textfeld 95">
          <a:extLst>
            <a:ext uri="{FF2B5EF4-FFF2-40B4-BE49-F238E27FC236}">
              <a16:creationId xmlns:a16="http://schemas.microsoft.com/office/drawing/2014/main" id="{4E6B6DAD-97C5-43CE-BE6F-54B0C7368DDC}"/>
            </a:ext>
          </a:extLst>
        </xdr:cNvPr>
        <xdr:cNvSpPr txBox="1"/>
      </xdr:nvSpPr>
      <xdr:spPr>
        <a:xfrm rot="16200000">
          <a:off x="2394427" y="13100894"/>
          <a:ext cx="386014" cy="112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fld id="{D77C4DEF-CD88-4693-9016-978DAE6E3BB6}" type="TxLink">
            <a:rPr lang="en-US" sz="700" b="0" i="0" u="none" strike="noStrike">
              <a:solidFill>
                <a:srgbClr val="000000"/>
              </a:solidFill>
              <a:latin typeface="Arial Nova"/>
            </a:rPr>
            <a:pPr algn="ctr"/>
            <a:t> </a:t>
          </a:fld>
          <a:endParaRPr lang="de-CH" sz="700"/>
        </a:p>
      </xdr:txBody>
    </xdr:sp>
    <xdr:clientData/>
  </xdr:oneCellAnchor>
  <xdr:oneCellAnchor>
    <xdr:from>
      <xdr:col>2</xdr:col>
      <xdr:colOff>1690276</xdr:colOff>
      <xdr:row>87</xdr:row>
      <xdr:rowOff>77757</xdr:rowOff>
    </xdr:from>
    <xdr:ext cx="112275" cy="175650"/>
    <xdr:sp macro="" textlink="$F$80">
      <xdr:nvSpPr>
        <xdr:cNvPr id="97" name="Textfeld 96">
          <a:extLst>
            <a:ext uri="{FF2B5EF4-FFF2-40B4-BE49-F238E27FC236}">
              <a16:creationId xmlns:a16="http://schemas.microsoft.com/office/drawing/2014/main" id="{D94D79AC-63B3-41B4-8890-586F2FAED35F}"/>
            </a:ext>
          </a:extLst>
        </xdr:cNvPr>
        <xdr:cNvSpPr txBox="1"/>
      </xdr:nvSpPr>
      <xdr:spPr>
        <a:xfrm rot="16200000">
          <a:off x="3049239" y="13147264"/>
          <a:ext cx="175650" cy="112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fld id="{0B24291F-9F73-49DC-B9BF-A7B74B46D645}" type="TxLink">
            <a:rPr lang="en-US" sz="700" b="0" i="0" u="none" strike="noStrike">
              <a:solidFill>
                <a:srgbClr val="000000"/>
              </a:solidFill>
              <a:latin typeface="Arial Nova"/>
            </a:rPr>
            <a:pPr algn="ctr"/>
            <a:t> </a:t>
          </a:fld>
          <a:endParaRPr lang="de-CH" sz="700"/>
        </a:p>
      </xdr:txBody>
    </xdr:sp>
    <xdr:clientData/>
  </xdr:oneCellAnchor>
  <xdr:oneCellAnchor>
    <xdr:from>
      <xdr:col>2</xdr:col>
      <xdr:colOff>232147</xdr:colOff>
      <xdr:row>83</xdr:row>
      <xdr:rowOff>128347</xdr:rowOff>
    </xdr:from>
    <xdr:ext cx="1773621" cy="112275"/>
    <xdr:sp macro="" textlink="$J$71">
      <xdr:nvSpPr>
        <xdr:cNvPr id="98" name="Textfeld 97">
          <a:extLst>
            <a:ext uri="{FF2B5EF4-FFF2-40B4-BE49-F238E27FC236}">
              <a16:creationId xmlns:a16="http://schemas.microsoft.com/office/drawing/2014/main" id="{0819A150-C728-4709-B5F0-8D83404FDD1C}"/>
            </a:ext>
          </a:extLst>
        </xdr:cNvPr>
        <xdr:cNvSpPr txBox="1"/>
      </xdr:nvSpPr>
      <xdr:spPr>
        <a:xfrm>
          <a:off x="1622797" y="12510847"/>
          <a:ext cx="1773621" cy="112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fld id="{66F1BB7F-DA29-49FC-8F22-8A5740DD34C5}" type="TxLink">
            <a:rPr lang="en-US" sz="700" b="0" i="0" u="none" strike="noStrike">
              <a:solidFill>
                <a:srgbClr val="000000"/>
              </a:solidFill>
              <a:latin typeface="Arial Nova"/>
            </a:rPr>
            <a:pPr algn="ctr"/>
            <a:t> </a:t>
          </a:fld>
          <a:endParaRPr lang="de-CH" sz="700"/>
        </a:p>
      </xdr:txBody>
    </xdr:sp>
    <xdr:clientData/>
  </xdr:oneCellAnchor>
  <xdr:oneCellAnchor>
    <xdr:from>
      <xdr:col>2</xdr:col>
      <xdr:colOff>324594</xdr:colOff>
      <xdr:row>84</xdr:row>
      <xdr:rowOff>103122</xdr:rowOff>
    </xdr:from>
    <xdr:ext cx="1584402" cy="112275"/>
    <xdr:sp macro="" textlink="$J$72">
      <xdr:nvSpPr>
        <xdr:cNvPr id="99" name="Textfeld 98">
          <a:extLst>
            <a:ext uri="{FF2B5EF4-FFF2-40B4-BE49-F238E27FC236}">
              <a16:creationId xmlns:a16="http://schemas.microsoft.com/office/drawing/2014/main" id="{8D251788-CC7B-4E76-8E0A-0510EB4597BC}"/>
            </a:ext>
          </a:extLst>
        </xdr:cNvPr>
        <xdr:cNvSpPr txBox="1"/>
      </xdr:nvSpPr>
      <xdr:spPr>
        <a:xfrm>
          <a:off x="1715244" y="12649452"/>
          <a:ext cx="1584402" cy="112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fld id="{6EEAF282-EF59-42A8-9A4C-34D4F6B2825E}" type="TxLink">
            <a:rPr lang="en-US" sz="700" b="0" i="0" u="none" strike="noStrike">
              <a:solidFill>
                <a:srgbClr val="000000"/>
              </a:solidFill>
              <a:latin typeface="Arial Nova"/>
            </a:rPr>
            <a:pPr algn="ctr"/>
            <a:t> </a:t>
          </a:fld>
          <a:endParaRPr lang="de-CH" sz="700"/>
        </a:p>
      </xdr:txBody>
    </xdr:sp>
    <xdr:clientData/>
  </xdr:oneCellAnchor>
  <xdr:oneCellAnchor>
    <xdr:from>
      <xdr:col>2</xdr:col>
      <xdr:colOff>1699433</xdr:colOff>
      <xdr:row>90</xdr:row>
      <xdr:rowOff>37422</xdr:rowOff>
    </xdr:from>
    <xdr:ext cx="227776" cy="112275"/>
    <xdr:sp macro="" textlink="$F$79">
      <xdr:nvSpPr>
        <xdr:cNvPr id="100" name="Textfeld 99">
          <a:extLst>
            <a:ext uri="{FF2B5EF4-FFF2-40B4-BE49-F238E27FC236}">
              <a16:creationId xmlns:a16="http://schemas.microsoft.com/office/drawing/2014/main" id="{96B9C3FF-11A5-41DA-8CC4-10F66512ED6C}"/>
            </a:ext>
          </a:extLst>
        </xdr:cNvPr>
        <xdr:cNvSpPr txBox="1"/>
      </xdr:nvSpPr>
      <xdr:spPr>
        <a:xfrm>
          <a:off x="3090083" y="13566732"/>
          <a:ext cx="227776" cy="112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fld id="{E2EB8F65-D286-40E9-BCE5-96AA9EEFE782}" type="TxLink">
            <a:rPr lang="en-US" sz="700" b="0" i="0" u="none" strike="noStrike">
              <a:solidFill>
                <a:srgbClr val="000000"/>
              </a:solidFill>
              <a:latin typeface="Arial Nova"/>
            </a:rPr>
            <a:pPr algn="ctr"/>
            <a:t> </a:t>
          </a:fld>
          <a:endParaRPr lang="de-CH" sz="700"/>
        </a:p>
      </xdr:txBody>
    </xdr:sp>
    <xdr:clientData/>
  </xdr:oneCellAnchor>
  <xdr:oneCellAnchor>
    <xdr:from>
      <xdr:col>2</xdr:col>
      <xdr:colOff>1378611</xdr:colOff>
      <xdr:row>68</xdr:row>
      <xdr:rowOff>34845</xdr:rowOff>
    </xdr:from>
    <xdr:ext cx="998822" cy="112275"/>
    <xdr:sp macro="" textlink="$J$71">
      <xdr:nvSpPr>
        <xdr:cNvPr id="101" name="Textfeld 100">
          <a:extLst>
            <a:ext uri="{FF2B5EF4-FFF2-40B4-BE49-F238E27FC236}">
              <a16:creationId xmlns:a16="http://schemas.microsoft.com/office/drawing/2014/main" id="{260435A2-0BA9-4783-B4A8-F700150D116F}"/>
            </a:ext>
          </a:extLst>
        </xdr:cNvPr>
        <xdr:cNvSpPr txBox="1"/>
      </xdr:nvSpPr>
      <xdr:spPr>
        <a:xfrm rot="1820144">
          <a:off x="2767256" y="11279358"/>
          <a:ext cx="998822" cy="112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fld id="{66F1BB7F-DA29-49FC-8F22-8A5740DD34C5}" type="TxLink">
            <a:rPr lang="en-US" sz="700" b="0" i="0" u="none" strike="noStrike">
              <a:solidFill>
                <a:srgbClr val="000000"/>
              </a:solidFill>
              <a:latin typeface="Arial Nova"/>
            </a:rPr>
            <a:pPr algn="ctr"/>
            <a:t> </a:t>
          </a:fld>
          <a:endParaRPr lang="de-CH" sz="700"/>
        </a:p>
      </xdr:txBody>
    </xdr:sp>
    <xdr:clientData/>
  </xdr:oneCellAnchor>
  <xdr:oneCellAnchor>
    <xdr:from>
      <xdr:col>1</xdr:col>
      <xdr:colOff>1326095</xdr:colOff>
      <xdr:row>68</xdr:row>
      <xdr:rowOff>47179</xdr:rowOff>
    </xdr:from>
    <xdr:ext cx="967266" cy="112275"/>
    <xdr:sp macro="" textlink="$J$70">
      <xdr:nvSpPr>
        <xdr:cNvPr id="103" name="Textfeld 102">
          <a:extLst>
            <a:ext uri="{FF2B5EF4-FFF2-40B4-BE49-F238E27FC236}">
              <a16:creationId xmlns:a16="http://schemas.microsoft.com/office/drawing/2014/main" id="{C59A14D1-A552-44D7-91AB-C0D1854D9D45}"/>
            </a:ext>
          </a:extLst>
        </xdr:cNvPr>
        <xdr:cNvSpPr txBox="1"/>
      </xdr:nvSpPr>
      <xdr:spPr>
        <a:xfrm rot="19790275">
          <a:off x="1381240" y="11291692"/>
          <a:ext cx="967266" cy="112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fld id="{D5BA36EC-B4E5-41B3-8454-EC866C79475B}" type="TxLink">
            <a:rPr lang="en-US" sz="700" b="0" i="0" u="none" strike="noStrike">
              <a:solidFill>
                <a:srgbClr val="000000"/>
              </a:solidFill>
              <a:latin typeface="Arial Nova"/>
            </a:rPr>
            <a:pPr algn="ctr"/>
            <a:t> </a:t>
          </a:fld>
          <a:endParaRPr lang="de-CH" sz="700"/>
        </a:p>
      </xdr:txBody>
    </xdr:sp>
    <xdr:clientData/>
  </xdr:oneCellAnchor>
  <xdr:twoCellAnchor>
    <xdr:from>
      <xdr:col>2</xdr:col>
      <xdr:colOff>1065712</xdr:colOff>
      <xdr:row>57</xdr:row>
      <xdr:rowOff>80554</xdr:rowOff>
    </xdr:from>
    <xdr:to>
      <xdr:col>2</xdr:col>
      <xdr:colOff>1065712</xdr:colOff>
      <xdr:row>61</xdr:row>
      <xdr:rowOff>92528</xdr:rowOff>
    </xdr:to>
    <xdr:cxnSp macro="">
      <xdr:nvCxnSpPr>
        <xdr:cNvPr id="110" name="Gerade Verbindung mit Pfeil 109">
          <a:extLst>
            <a:ext uri="{FF2B5EF4-FFF2-40B4-BE49-F238E27FC236}">
              <a16:creationId xmlns:a16="http://schemas.microsoft.com/office/drawing/2014/main" id="{277F8282-D3AC-4D61-927D-A532410EE63F}"/>
            </a:ext>
          </a:extLst>
        </xdr:cNvPr>
        <xdr:cNvCxnSpPr/>
      </xdr:nvCxnSpPr>
      <xdr:spPr>
        <a:xfrm>
          <a:off x="2459083" y="8500654"/>
          <a:ext cx="0" cy="665117"/>
        </a:xfrm>
        <a:prstGeom prst="straightConnector1">
          <a:avLst/>
        </a:prstGeom>
        <a:ln w="3175">
          <a:solidFill>
            <a:schemeClr val="tx1"/>
          </a:solidFill>
          <a:headEnd type="triangle" w="sm" len="sm"/>
          <a:tailEnd type="triangle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66</xdr:row>
      <xdr:rowOff>8283</xdr:rowOff>
    </xdr:from>
    <xdr:to>
      <xdr:col>1</xdr:col>
      <xdr:colOff>319625</xdr:colOff>
      <xdr:row>67</xdr:row>
      <xdr:rowOff>162149</xdr:rowOff>
    </xdr:to>
    <xdr:sp macro="" textlink="">
      <xdr:nvSpPr>
        <xdr:cNvPr id="111" name="Ellipse 110">
          <a:extLst>
            <a:ext uri="{FF2B5EF4-FFF2-40B4-BE49-F238E27FC236}">
              <a16:creationId xmlns:a16="http://schemas.microsoft.com/office/drawing/2014/main" id="{180A9B78-DD4D-4125-8A45-F8A468273904}"/>
            </a:ext>
          </a:extLst>
        </xdr:cNvPr>
        <xdr:cNvSpPr/>
      </xdr:nvSpPr>
      <xdr:spPr>
        <a:xfrm>
          <a:off x="57978" y="10038522"/>
          <a:ext cx="319625" cy="319518"/>
        </a:xfrm>
        <a:prstGeom prst="ellipse">
          <a:avLst/>
        </a:prstGeom>
        <a:ln w="3175">
          <a:solidFill>
            <a:schemeClr val="dk1">
              <a:shade val="50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de-CH" sz="1200">
              <a:latin typeface="Arial Nova" panose="020B0504020202020204" pitchFamily="34" charset="0"/>
            </a:rPr>
            <a:t>1.5</a:t>
          </a:r>
        </a:p>
      </xdr:txBody>
    </xdr:sp>
    <xdr:clientData/>
  </xdr:twoCellAnchor>
  <xdr:twoCellAnchor editAs="oneCell">
    <xdr:from>
      <xdr:col>2</xdr:col>
      <xdr:colOff>610584</xdr:colOff>
      <xdr:row>111</xdr:row>
      <xdr:rowOff>0</xdr:rowOff>
    </xdr:from>
    <xdr:to>
      <xdr:col>2</xdr:col>
      <xdr:colOff>1603955</xdr:colOff>
      <xdr:row>117</xdr:row>
      <xdr:rowOff>7596</xdr:rowOff>
    </xdr:to>
    <xdr:pic>
      <xdr:nvPicPr>
        <xdr:cNvPr id="117" name="Grafik 116">
          <a:extLst>
            <a:ext uri="{FF2B5EF4-FFF2-40B4-BE49-F238E27FC236}">
              <a16:creationId xmlns:a16="http://schemas.microsoft.com/office/drawing/2014/main" id="{A93CC1F0-808B-4371-841C-3B6FAC59FD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3615" y="14561344"/>
          <a:ext cx="993371" cy="972000"/>
        </a:xfrm>
        <a:prstGeom prst="rect">
          <a:avLst/>
        </a:prstGeom>
      </xdr:spPr>
    </xdr:pic>
    <xdr:clientData/>
  </xdr:twoCellAnchor>
  <xdr:twoCellAnchor editAs="oneCell">
    <xdr:from>
      <xdr:col>1</xdr:col>
      <xdr:colOff>48876</xdr:colOff>
      <xdr:row>119</xdr:row>
      <xdr:rowOff>91109</xdr:rowOff>
    </xdr:from>
    <xdr:to>
      <xdr:col>2</xdr:col>
      <xdr:colOff>65487</xdr:colOff>
      <xdr:row>125</xdr:row>
      <xdr:rowOff>24848</xdr:rowOff>
    </xdr:to>
    <xdr:pic>
      <xdr:nvPicPr>
        <xdr:cNvPr id="120" name="Grafik 119">
          <a:extLst>
            <a:ext uri="{FF2B5EF4-FFF2-40B4-BE49-F238E27FC236}">
              <a16:creationId xmlns:a16="http://schemas.microsoft.com/office/drawing/2014/main" id="{9DC65825-4D29-4262-B21E-9EACBB9A6B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11" t="33814" r="5394" b="9137"/>
        <a:stretch/>
      </xdr:blipFill>
      <xdr:spPr>
        <a:xfrm>
          <a:off x="106854" y="16416131"/>
          <a:ext cx="1350111" cy="927652"/>
        </a:xfrm>
        <a:prstGeom prst="rect">
          <a:avLst/>
        </a:prstGeom>
      </xdr:spPr>
    </xdr:pic>
    <xdr:clientData/>
  </xdr:twoCellAnchor>
  <xdr:twoCellAnchor editAs="oneCell">
    <xdr:from>
      <xdr:col>1</xdr:col>
      <xdr:colOff>202052</xdr:colOff>
      <xdr:row>145</xdr:row>
      <xdr:rowOff>0</xdr:rowOff>
    </xdr:from>
    <xdr:to>
      <xdr:col>1</xdr:col>
      <xdr:colOff>1076739</xdr:colOff>
      <xdr:row>150</xdr:row>
      <xdr:rowOff>52763</xdr:rowOff>
    </xdr:to>
    <xdr:pic>
      <xdr:nvPicPr>
        <xdr:cNvPr id="122" name="Grafik 121">
          <a:extLst>
            <a:ext uri="{FF2B5EF4-FFF2-40B4-BE49-F238E27FC236}">
              <a16:creationId xmlns:a16="http://schemas.microsoft.com/office/drawing/2014/main" id="{C36870F2-7451-4991-9FCC-FB80EAF3E0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15" t="5981" r="13200" b="9827"/>
        <a:stretch/>
      </xdr:blipFill>
      <xdr:spPr>
        <a:xfrm>
          <a:off x="260030" y="20300674"/>
          <a:ext cx="874687" cy="881025"/>
        </a:xfrm>
        <a:prstGeom prst="rect">
          <a:avLst/>
        </a:prstGeom>
      </xdr:spPr>
    </xdr:pic>
    <xdr:clientData/>
  </xdr:twoCellAnchor>
  <xdr:twoCellAnchor editAs="oneCell">
    <xdr:from>
      <xdr:col>1</xdr:col>
      <xdr:colOff>268312</xdr:colOff>
      <xdr:row>135</xdr:row>
      <xdr:rowOff>5229</xdr:rowOff>
    </xdr:from>
    <xdr:to>
      <xdr:col>1</xdr:col>
      <xdr:colOff>1163083</xdr:colOff>
      <xdr:row>140</xdr:row>
      <xdr:rowOff>115957</xdr:rowOff>
    </xdr:to>
    <xdr:pic>
      <xdr:nvPicPr>
        <xdr:cNvPr id="124" name="Grafik 123">
          <a:extLst>
            <a:ext uri="{FF2B5EF4-FFF2-40B4-BE49-F238E27FC236}">
              <a16:creationId xmlns:a16="http://schemas.microsoft.com/office/drawing/2014/main" id="{E8A30615-D62D-4763-9C21-2831EFA742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90" t="3424" r="9093" b="10313"/>
        <a:stretch/>
      </xdr:blipFill>
      <xdr:spPr>
        <a:xfrm>
          <a:off x="326290" y="18815033"/>
          <a:ext cx="894771" cy="938989"/>
        </a:xfrm>
        <a:prstGeom prst="rect">
          <a:avLst/>
        </a:prstGeom>
      </xdr:spPr>
    </xdr:pic>
    <xdr:clientData/>
  </xdr:twoCellAnchor>
  <xdr:oneCellAnchor>
    <xdr:from>
      <xdr:col>2</xdr:col>
      <xdr:colOff>667494</xdr:colOff>
      <xdr:row>130</xdr:row>
      <xdr:rowOff>21217</xdr:rowOff>
    </xdr:from>
    <xdr:ext cx="1039386" cy="88166"/>
    <xdr:sp macro="" textlink="$J$121">
      <xdr:nvSpPr>
        <xdr:cNvPr id="128" name="Textfeld 127">
          <a:extLst>
            <a:ext uri="{FF2B5EF4-FFF2-40B4-BE49-F238E27FC236}">
              <a16:creationId xmlns:a16="http://schemas.microsoft.com/office/drawing/2014/main" id="{ACB72ACE-037A-43F9-A6E8-012417652189}"/>
            </a:ext>
          </a:extLst>
        </xdr:cNvPr>
        <xdr:cNvSpPr txBox="1"/>
      </xdr:nvSpPr>
      <xdr:spPr>
        <a:xfrm>
          <a:off x="2057059" y="17856478"/>
          <a:ext cx="1039386" cy="881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fld id="{8EAAD0A8-2B0D-49CD-B354-7306322EB25F}" type="TxLink">
            <a:rPr lang="en-US" sz="550" b="0" i="0" u="none" strike="noStrike">
              <a:solidFill>
                <a:srgbClr val="000000"/>
              </a:solidFill>
              <a:latin typeface="Arial Nova"/>
            </a:rPr>
            <a:pPr algn="ctr"/>
            <a:t> </a:t>
          </a:fld>
          <a:endParaRPr lang="de-CH" sz="550"/>
        </a:p>
      </xdr:txBody>
    </xdr:sp>
    <xdr:clientData/>
  </xdr:oneCellAnchor>
  <xdr:oneCellAnchor>
    <xdr:from>
      <xdr:col>2</xdr:col>
      <xdr:colOff>1973238</xdr:colOff>
      <xdr:row>121</xdr:row>
      <xdr:rowOff>161823</xdr:rowOff>
    </xdr:from>
    <xdr:ext cx="88166" cy="320841"/>
    <xdr:sp macro="" textlink="$J$125">
      <xdr:nvSpPr>
        <xdr:cNvPr id="129" name="Textfeld 128">
          <a:extLst>
            <a:ext uri="{FF2B5EF4-FFF2-40B4-BE49-F238E27FC236}">
              <a16:creationId xmlns:a16="http://schemas.microsoft.com/office/drawing/2014/main" id="{078245BA-EFA9-46B1-858B-D4B3315EC93D}"/>
            </a:ext>
          </a:extLst>
        </xdr:cNvPr>
        <xdr:cNvSpPr txBox="1"/>
      </xdr:nvSpPr>
      <xdr:spPr>
        <a:xfrm rot="16200000">
          <a:off x="3246465" y="16648501"/>
          <a:ext cx="320841" cy="881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ctr"/>
          <a:fld id="{9BF4058B-57CA-4CAD-891A-D04EB5958263}" type="TxLink">
            <a:rPr lang="en-US" sz="550" b="0" i="0" u="none" strike="noStrike">
              <a:solidFill>
                <a:srgbClr val="000000"/>
              </a:solidFill>
              <a:latin typeface="Arial Nova"/>
            </a:rPr>
            <a:pPr algn="ctr"/>
            <a:t> </a:t>
          </a:fld>
          <a:endParaRPr lang="de-CH" sz="550"/>
        </a:p>
      </xdr:txBody>
    </xdr:sp>
    <xdr:clientData/>
  </xdr:oneCellAnchor>
  <xdr:oneCellAnchor>
    <xdr:from>
      <xdr:col>2</xdr:col>
      <xdr:colOff>617964</xdr:colOff>
      <xdr:row>129</xdr:row>
      <xdr:rowOff>47431</xdr:rowOff>
    </xdr:from>
    <xdr:ext cx="178326" cy="88166"/>
    <xdr:sp macro="" textlink="$J$124">
      <xdr:nvSpPr>
        <xdr:cNvPr id="133" name="Textfeld 132">
          <a:extLst>
            <a:ext uri="{FF2B5EF4-FFF2-40B4-BE49-F238E27FC236}">
              <a16:creationId xmlns:a16="http://schemas.microsoft.com/office/drawing/2014/main" id="{78D3B469-6368-43A6-B62C-F9106358C83E}"/>
            </a:ext>
          </a:extLst>
        </xdr:cNvPr>
        <xdr:cNvSpPr txBox="1"/>
      </xdr:nvSpPr>
      <xdr:spPr>
        <a:xfrm>
          <a:off x="2007529" y="17719923"/>
          <a:ext cx="178326" cy="881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fld id="{C3919F89-EF9C-448E-8462-7FF052024356}" type="TxLink">
            <a:rPr lang="en-US" sz="550" b="0" i="0" u="none" strike="noStrike">
              <a:solidFill>
                <a:srgbClr val="000000"/>
              </a:solidFill>
              <a:latin typeface="Arial Nova"/>
            </a:rPr>
            <a:pPr algn="ctr"/>
            <a:t> </a:t>
          </a:fld>
          <a:endParaRPr lang="de-CH" sz="550"/>
        </a:p>
      </xdr:txBody>
    </xdr:sp>
    <xdr:clientData/>
  </xdr:oneCellAnchor>
  <xdr:oneCellAnchor>
    <xdr:from>
      <xdr:col>2</xdr:col>
      <xdr:colOff>1574274</xdr:colOff>
      <xdr:row>129</xdr:row>
      <xdr:rowOff>45213</xdr:rowOff>
    </xdr:from>
    <xdr:ext cx="178326" cy="88166"/>
    <xdr:sp macro="" textlink="$J$124">
      <xdr:nvSpPr>
        <xdr:cNvPr id="134" name="Textfeld 133">
          <a:extLst>
            <a:ext uri="{FF2B5EF4-FFF2-40B4-BE49-F238E27FC236}">
              <a16:creationId xmlns:a16="http://schemas.microsoft.com/office/drawing/2014/main" id="{2EAC4AD6-07FC-494D-95CA-7207F844CCBE}"/>
            </a:ext>
          </a:extLst>
        </xdr:cNvPr>
        <xdr:cNvSpPr txBox="1"/>
      </xdr:nvSpPr>
      <xdr:spPr>
        <a:xfrm>
          <a:off x="2963839" y="17717705"/>
          <a:ext cx="178326" cy="881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fld id="{C3919F89-EF9C-448E-8462-7FF052024356}" type="TxLink">
            <a:rPr lang="en-US" sz="550" b="0" i="0" u="none" strike="noStrike">
              <a:solidFill>
                <a:srgbClr val="000000"/>
              </a:solidFill>
              <a:latin typeface="Arial Nova"/>
            </a:rPr>
            <a:pPr algn="ctr"/>
            <a:t> </a:t>
          </a:fld>
          <a:endParaRPr lang="de-CH" sz="550"/>
        </a:p>
      </xdr:txBody>
    </xdr:sp>
    <xdr:clientData/>
  </xdr:oneCellAnchor>
  <xdr:oneCellAnchor>
    <xdr:from>
      <xdr:col>2</xdr:col>
      <xdr:colOff>1433304</xdr:colOff>
      <xdr:row>129</xdr:row>
      <xdr:rowOff>112201</xdr:rowOff>
    </xdr:from>
    <xdr:ext cx="178326" cy="88166"/>
    <xdr:sp macro="" textlink="$J$129">
      <xdr:nvSpPr>
        <xdr:cNvPr id="135" name="Textfeld 134">
          <a:extLst>
            <a:ext uri="{FF2B5EF4-FFF2-40B4-BE49-F238E27FC236}">
              <a16:creationId xmlns:a16="http://schemas.microsoft.com/office/drawing/2014/main" id="{EAC85DF2-8AFF-4622-8721-7D0C64AF7A23}"/>
            </a:ext>
          </a:extLst>
        </xdr:cNvPr>
        <xdr:cNvSpPr txBox="1"/>
      </xdr:nvSpPr>
      <xdr:spPr>
        <a:xfrm>
          <a:off x="2822869" y="17784693"/>
          <a:ext cx="178326" cy="881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fld id="{6B7CB317-A54B-4580-B03F-DD50E36FE28E}" type="TxLink">
            <a:rPr lang="en-US" sz="550" b="0" i="0" u="none" strike="noStrike">
              <a:solidFill>
                <a:srgbClr val="000000"/>
              </a:solidFill>
              <a:latin typeface="Arial Nova"/>
            </a:rPr>
            <a:pPr algn="ctr"/>
            <a:t> </a:t>
          </a:fld>
          <a:endParaRPr lang="de-CH" sz="550"/>
        </a:p>
      </xdr:txBody>
    </xdr:sp>
    <xdr:clientData/>
  </xdr:oneCellAnchor>
  <xdr:oneCellAnchor>
    <xdr:from>
      <xdr:col>2</xdr:col>
      <xdr:colOff>1539984</xdr:colOff>
      <xdr:row>120</xdr:row>
      <xdr:rowOff>106338</xdr:rowOff>
    </xdr:from>
    <xdr:ext cx="178326" cy="80215"/>
    <xdr:sp macro="" textlink="$J$123">
      <xdr:nvSpPr>
        <xdr:cNvPr id="136" name="Textfeld 135">
          <a:extLst>
            <a:ext uri="{FF2B5EF4-FFF2-40B4-BE49-F238E27FC236}">
              <a16:creationId xmlns:a16="http://schemas.microsoft.com/office/drawing/2014/main" id="{BDE8AC4F-1064-4559-A5F1-04565A07FC51}"/>
            </a:ext>
          </a:extLst>
        </xdr:cNvPr>
        <xdr:cNvSpPr txBox="1"/>
      </xdr:nvSpPr>
      <xdr:spPr>
        <a:xfrm>
          <a:off x="2930634" y="16420758"/>
          <a:ext cx="178326" cy="802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fld id="{F0E103E3-6A06-47EF-910E-4F3E7AFA3475}" type="TxLink">
            <a:rPr lang="en-US" sz="500" b="0" i="0" u="none" strike="noStrike">
              <a:solidFill>
                <a:srgbClr val="000000"/>
              </a:solidFill>
              <a:latin typeface="Arial Nova"/>
            </a:rPr>
            <a:pPr algn="ctr"/>
            <a:t> </a:t>
          </a:fld>
          <a:endParaRPr lang="de-CH" sz="500"/>
        </a:p>
      </xdr:txBody>
    </xdr:sp>
    <xdr:clientData/>
  </xdr:oneCellAnchor>
  <xdr:oneCellAnchor>
    <xdr:from>
      <xdr:col>2</xdr:col>
      <xdr:colOff>724644</xdr:colOff>
      <xdr:row>120</xdr:row>
      <xdr:rowOff>49188</xdr:rowOff>
    </xdr:from>
    <xdr:ext cx="178326" cy="80215"/>
    <xdr:sp macro="" textlink="$J$129">
      <xdr:nvSpPr>
        <xdr:cNvPr id="137" name="Textfeld 136">
          <a:extLst>
            <a:ext uri="{FF2B5EF4-FFF2-40B4-BE49-F238E27FC236}">
              <a16:creationId xmlns:a16="http://schemas.microsoft.com/office/drawing/2014/main" id="{726A6C76-898E-4625-AF1C-F586EB034596}"/>
            </a:ext>
          </a:extLst>
        </xdr:cNvPr>
        <xdr:cNvSpPr txBox="1"/>
      </xdr:nvSpPr>
      <xdr:spPr>
        <a:xfrm>
          <a:off x="2115294" y="16363608"/>
          <a:ext cx="178326" cy="802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fld id="{6B7CB317-A54B-4580-B03F-DD50E36FE28E}" type="TxLink">
            <a:rPr lang="en-US" sz="500" b="0" i="0" u="none" strike="noStrike">
              <a:solidFill>
                <a:srgbClr val="000000"/>
              </a:solidFill>
              <a:latin typeface="Arial Nova"/>
            </a:rPr>
            <a:pPr algn="ctr"/>
            <a:t> </a:t>
          </a:fld>
          <a:endParaRPr lang="de-CH" sz="500"/>
        </a:p>
      </xdr:txBody>
    </xdr:sp>
    <xdr:clientData/>
  </xdr:oneCellAnchor>
  <xdr:oneCellAnchor>
    <xdr:from>
      <xdr:col>2</xdr:col>
      <xdr:colOff>675114</xdr:colOff>
      <xdr:row>120</xdr:row>
      <xdr:rowOff>117768</xdr:rowOff>
    </xdr:from>
    <xdr:ext cx="178326" cy="80215"/>
    <xdr:sp macro="" textlink="$J$123">
      <xdr:nvSpPr>
        <xdr:cNvPr id="138" name="Textfeld 137">
          <a:extLst>
            <a:ext uri="{FF2B5EF4-FFF2-40B4-BE49-F238E27FC236}">
              <a16:creationId xmlns:a16="http://schemas.microsoft.com/office/drawing/2014/main" id="{E213FDBF-452A-426B-B581-8FFAD428DD30}"/>
            </a:ext>
          </a:extLst>
        </xdr:cNvPr>
        <xdr:cNvSpPr txBox="1"/>
      </xdr:nvSpPr>
      <xdr:spPr>
        <a:xfrm>
          <a:off x="2065764" y="16432188"/>
          <a:ext cx="178326" cy="802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fld id="{F0E103E3-6A06-47EF-910E-4F3E7AFA3475}" type="TxLink">
            <a:rPr lang="en-US" sz="500" b="0" i="0" u="none" strike="noStrike">
              <a:solidFill>
                <a:srgbClr val="000000"/>
              </a:solidFill>
              <a:latin typeface="Arial Nova"/>
            </a:rPr>
            <a:pPr algn="ctr"/>
            <a:t> </a:t>
          </a:fld>
          <a:endParaRPr lang="de-CH" sz="500"/>
        </a:p>
      </xdr:txBody>
    </xdr:sp>
    <xdr:clientData/>
  </xdr:oneCellAnchor>
  <xdr:oneCellAnchor>
    <xdr:from>
      <xdr:col>2</xdr:col>
      <xdr:colOff>2053697</xdr:colOff>
      <xdr:row>122</xdr:row>
      <xdr:rowOff>9423</xdr:rowOff>
    </xdr:from>
    <xdr:ext cx="88166" cy="320841"/>
    <xdr:sp macro="" textlink="$J$126">
      <xdr:nvSpPr>
        <xdr:cNvPr id="139" name="Textfeld 138">
          <a:extLst>
            <a:ext uri="{FF2B5EF4-FFF2-40B4-BE49-F238E27FC236}">
              <a16:creationId xmlns:a16="http://schemas.microsoft.com/office/drawing/2014/main" id="{C5089FC4-9DEA-41E2-B5C0-C6860476BF3F}"/>
            </a:ext>
          </a:extLst>
        </xdr:cNvPr>
        <xdr:cNvSpPr txBox="1"/>
      </xdr:nvSpPr>
      <xdr:spPr>
        <a:xfrm rot="16200000">
          <a:off x="3326924" y="16658870"/>
          <a:ext cx="320841" cy="881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ctr"/>
          <a:fld id="{1D3EA7FC-1FEE-4C32-9429-87F427DC4874}" type="TxLink">
            <a:rPr lang="en-US" sz="550" b="0" i="0" u="none" strike="noStrike">
              <a:solidFill>
                <a:srgbClr val="000000"/>
              </a:solidFill>
              <a:latin typeface="Arial Nova"/>
            </a:rPr>
            <a:pPr algn="ctr"/>
            <a:t> </a:t>
          </a:fld>
          <a:endParaRPr lang="de-CH" sz="550"/>
        </a:p>
      </xdr:txBody>
    </xdr:sp>
    <xdr:clientData/>
  </xdr:oneCellAnchor>
  <xdr:oneCellAnchor>
    <xdr:from>
      <xdr:col>2</xdr:col>
      <xdr:colOff>253785</xdr:colOff>
      <xdr:row>126</xdr:row>
      <xdr:rowOff>108313</xdr:rowOff>
    </xdr:from>
    <xdr:ext cx="88166" cy="320841"/>
    <xdr:sp macro="" textlink="$J$125">
      <xdr:nvSpPr>
        <xdr:cNvPr id="140" name="Textfeld 139">
          <a:extLst>
            <a:ext uri="{FF2B5EF4-FFF2-40B4-BE49-F238E27FC236}">
              <a16:creationId xmlns:a16="http://schemas.microsoft.com/office/drawing/2014/main" id="{092BC93E-0BBD-4905-914B-A061404DE9E0}"/>
            </a:ext>
          </a:extLst>
        </xdr:cNvPr>
        <xdr:cNvSpPr txBox="1"/>
      </xdr:nvSpPr>
      <xdr:spPr>
        <a:xfrm rot="16200000">
          <a:off x="1527012" y="17408836"/>
          <a:ext cx="320841" cy="881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ctr"/>
          <a:fld id="{9BF4058B-57CA-4CAD-891A-D04EB5958263}" type="TxLink">
            <a:rPr lang="en-US" sz="550" b="0" i="0" u="none" strike="noStrike">
              <a:solidFill>
                <a:srgbClr val="000000"/>
              </a:solidFill>
              <a:latin typeface="Arial Nova"/>
            </a:rPr>
            <a:pPr algn="ctr"/>
            <a:t> </a:t>
          </a:fld>
          <a:endParaRPr lang="de-CH" sz="550"/>
        </a:p>
      </xdr:txBody>
    </xdr:sp>
    <xdr:clientData/>
  </xdr:oneCellAnchor>
  <xdr:oneCellAnchor>
    <xdr:from>
      <xdr:col>2</xdr:col>
      <xdr:colOff>179177</xdr:colOff>
      <xdr:row>126</xdr:row>
      <xdr:rowOff>82495</xdr:rowOff>
    </xdr:from>
    <xdr:ext cx="88166" cy="320841"/>
    <xdr:sp macro="" textlink="$J$126">
      <xdr:nvSpPr>
        <xdr:cNvPr id="141" name="Textfeld 140">
          <a:extLst>
            <a:ext uri="{FF2B5EF4-FFF2-40B4-BE49-F238E27FC236}">
              <a16:creationId xmlns:a16="http://schemas.microsoft.com/office/drawing/2014/main" id="{C5478AEA-384F-47E9-AF90-3345B20E44D6}"/>
            </a:ext>
          </a:extLst>
        </xdr:cNvPr>
        <xdr:cNvSpPr txBox="1"/>
      </xdr:nvSpPr>
      <xdr:spPr>
        <a:xfrm rot="16200000">
          <a:off x="1452404" y="17383018"/>
          <a:ext cx="320841" cy="881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ctr"/>
          <a:fld id="{1D3EA7FC-1FEE-4C32-9429-87F427DC4874}" type="TxLink">
            <a:rPr lang="en-US" sz="550" b="0" i="0" u="none" strike="noStrike">
              <a:solidFill>
                <a:srgbClr val="000000"/>
              </a:solidFill>
              <a:latin typeface="Arial Nova"/>
            </a:rPr>
            <a:pPr algn="ctr"/>
            <a:t> </a:t>
          </a:fld>
          <a:endParaRPr lang="de-CH" sz="550"/>
        </a:p>
      </xdr:txBody>
    </xdr:sp>
    <xdr:clientData/>
  </xdr:oneCellAnchor>
  <xdr:oneCellAnchor>
    <xdr:from>
      <xdr:col>2</xdr:col>
      <xdr:colOff>2118467</xdr:colOff>
      <xdr:row>122</xdr:row>
      <xdr:rowOff>100863</xdr:rowOff>
    </xdr:from>
    <xdr:ext cx="88166" cy="320841"/>
    <xdr:sp macro="" textlink="$J$127">
      <xdr:nvSpPr>
        <xdr:cNvPr id="142" name="Textfeld 141">
          <a:extLst>
            <a:ext uri="{FF2B5EF4-FFF2-40B4-BE49-F238E27FC236}">
              <a16:creationId xmlns:a16="http://schemas.microsoft.com/office/drawing/2014/main" id="{ED68147E-E2AC-41EA-8ECF-C5356B077D68}"/>
            </a:ext>
          </a:extLst>
        </xdr:cNvPr>
        <xdr:cNvSpPr txBox="1"/>
      </xdr:nvSpPr>
      <xdr:spPr>
        <a:xfrm rot="16200000">
          <a:off x="3391694" y="16750310"/>
          <a:ext cx="320841" cy="881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ctr"/>
          <a:fld id="{761B981A-14EC-43F4-ABAE-718ED1340065}" type="TxLink">
            <a:rPr lang="en-US" sz="550" b="0" i="0" u="none" strike="noStrike">
              <a:solidFill>
                <a:srgbClr val="000000"/>
              </a:solidFill>
              <a:latin typeface="Arial Nova"/>
            </a:rPr>
            <a:pPr algn="ctr"/>
            <a:t> </a:t>
          </a:fld>
          <a:endParaRPr lang="de-CH" sz="550"/>
        </a:p>
      </xdr:txBody>
    </xdr:sp>
    <xdr:clientData/>
  </xdr:oneCellAnchor>
  <xdr:oneCellAnchor>
    <xdr:from>
      <xdr:col>2</xdr:col>
      <xdr:colOff>2198865</xdr:colOff>
      <xdr:row>122</xdr:row>
      <xdr:rowOff>121137</xdr:rowOff>
    </xdr:from>
    <xdr:ext cx="88166" cy="320841"/>
    <xdr:sp macro="" textlink="$J$128">
      <xdr:nvSpPr>
        <xdr:cNvPr id="143" name="Textfeld 142">
          <a:extLst>
            <a:ext uri="{FF2B5EF4-FFF2-40B4-BE49-F238E27FC236}">
              <a16:creationId xmlns:a16="http://schemas.microsoft.com/office/drawing/2014/main" id="{0117A68A-336D-4676-8625-C5F5C3F5B823}"/>
            </a:ext>
          </a:extLst>
        </xdr:cNvPr>
        <xdr:cNvSpPr txBox="1"/>
      </xdr:nvSpPr>
      <xdr:spPr>
        <a:xfrm rot="16200000">
          <a:off x="3472092" y="16770584"/>
          <a:ext cx="320841" cy="881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ctr"/>
          <a:fld id="{771E6DF7-729E-4442-BDE0-9C1280DEA549}" type="TxLink">
            <a:rPr lang="en-US" sz="550" b="0" i="0" u="none" strike="noStrike">
              <a:solidFill>
                <a:srgbClr val="000000"/>
              </a:solidFill>
              <a:latin typeface="Arial Nova"/>
            </a:rPr>
            <a:pPr algn="ctr"/>
            <a:t> </a:t>
          </a:fld>
          <a:endParaRPr lang="de-CH" sz="550"/>
        </a:p>
      </xdr:txBody>
    </xdr:sp>
    <xdr:clientData/>
  </xdr:oneCellAnchor>
  <xdr:oneCellAnchor>
    <xdr:from>
      <xdr:col>2</xdr:col>
      <xdr:colOff>105195</xdr:colOff>
      <xdr:row>125</xdr:row>
      <xdr:rowOff>161823</xdr:rowOff>
    </xdr:from>
    <xdr:ext cx="88166" cy="320841"/>
    <xdr:sp macro="" textlink="$J$127">
      <xdr:nvSpPr>
        <xdr:cNvPr id="144" name="Textfeld 143">
          <a:extLst>
            <a:ext uri="{FF2B5EF4-FFF2-40B4-BE49-F238E27FC236}">
              <a16:creationId xmlns:a16="http://schemas.microsoft.com/office/drawing/2014/main" id="{3DEE0366-CA07-442A-82B5-430A7E43F153}"/>
            </a:ext>
          </a:extLst>
        </xdr:cNvPr>
        <xdr:cNvSpPr txBox="1"/>
      </xdr:nvSpPr>
      <xdr:spPr>
        <a:xfrm rot="16200000">
          <a:off x="1378422" y="17299577"/>
          <a:ext cx="320841" cy="881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ctr"/>
          <a:fld id="{761B981A-14EC-43F4-ABAE-718ED1340065}" type="TxLink">
            <a:rPr lang="en-US" sz="550" b="0" i="0" u="none" strike="noStrike">
              <a:solidFill>
                <a:srgbClr val="000000"/>
              </a:solidFill>
              <a:latin typeface="Arial Nova"/>
            </a:rPr>
            <a:pPr algn="ctr"/>
            <a:t> </a:t>
          </a:fld>
          <a:endParaRPr lang="de-CH" sz="550"/>
        </a:p>
      </xdr:txBody>
    </xdr:sp>
    <xdr:clientData/>
  </xdr:oneCellAnchor>
  <xdr:oneCellAnchor>
    <xdr:from>
      <xdr:col>2</xdr:col>
      <xdr:colOff>26777</xdr:colOff>
      <xdr:row>125</xdr:row>
      <xdr:rowOff>136515</xdr:rowOff>
    </xdr:from>
    <xdr:ext cx="88166" cy="320841"/>
    <xdr:sp macro="" textlink="$J$128">
      <xdr:nvSpPr>
        <xdr:cNvPr id="145" name="Textfeld 144">
          <a:extLst>
            <a:ext uri="{FF2B5EF4-FFF2-40B4-BE49-F238E27FC236}">
              <a16:creationId xmlns:a16="http://schemas.microsoft.com/office/drawing/2014/main" id="{3C0709CE-E8FF-4C62-B39A-E5A02B368D9C}"/>
            </a:ext>
          </a:extLst>
        </xdr:cNvPr>
        <xdr:cNvSpPr txBox="1"/>
      </xdr:nvSpPr>
      <xdr:spPr>
        <a:xfrm rot="16200000">
          <a:off x="1300004" y="17274269"/>
          <a:ext cx="320841" cy="881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ctr"/>
          <a:fld id="{771E6DF7-729E-4442-BDE0-9C1280DEA549}" type="TxLink">
            <a:rPr lang="en-US" sz="550" b="0" i="0" u="none" strike="noStrike">
              <a:solidFill>
                <a:srgbClr val="000000"/>
              </a:solidFill>
              <a:latin typeface="Arial Nova"/>
            </a:rPr>
            <a:pPr algn="ctr"/>
            <a:t> </a:t>
          </a:fld>
          <a:endParaRPr lang="de-CH" sz="550"/>
        </a:p>
      </xdr:txBody>
    </xdr:sp>
    <xdr:clientData/>
  </xdr:oneCellAnchor>
  <xdr:oneCellAnchor>
    <xdr:from>
      <xdr:col>2</xdr:col>
      <xdr:colOff>2235522</xdr:colOff>
      <xdr:row>136</xdr:row>
      <xdr:rowOff>158692</xdr:rowOff>
    </xdr:from>
    <xdr:ext cx="88166" cy="246417"/>
    <xdr:sp macro="" textlink="$J$145">
      <xdr:nvSpPr>
        <xdr:cNvPr id="154" name="Textfeld 153">
          <a:extLst>
            <a:ext uri="{FF2B5EF4-FFF2-40B4-BE49-F238E27FC236}">
              <a16:creationId xmlns:a16="http://schemas.microsoft.com/office/drawing/2014/main" id="{992F1DDD-6AAA-4468-A66F-BC864DE9A907}"/>
            </a:ext>
          </a:extLst>
        </xdr:cNvPr>
        <xdr:cNvSpPr txBox="1"/>
      </xdr:nvSpPr>
      <xdr:spPr>
        <a:xfrm rot="16200000">
          <a:off x="3547394" y="22685455"/>
          <a:ext cx="246417" cy="881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ctr"/>
          <a:fld id="{52B106A4-1B30-4089-A2CD-4B142ECB1317}" type="TxLink">
            <a:rPr lang="en-US" sz="550" b="0" i="0" u="none" strike="noStrike">
              <a:solidFill>
                <a:srgbClr val="000000"/>
              </a:solidFill>
              <a:latin typeface="Arial Nova"/>
            </a:rPr>
            <a:pPr algn="ctr"/>
            <a:t> </a:t>
          </a:fld>
          <a:endParaRPr lang="de-CH" sz="550"/>
        </a:p>
      </xdr:txBody>
    </xdr:sp>
    <xdr:clientData/>
  </xdr:oneCellAnchor>
  <xdr:oneCellAnchor>
    <xdr:from>
      <xdr:col>2</xdr:col>
      <xdr:colOff>2159491</xdr:colOff>
      <xdr:row>137</xdr:row>
      <xdr:rowOff>71355</xdr:rowOff>
    </xdr:from>
    <xdr:ext cx="88166" cy="246417"/>
    <xdr:sp macro="" textlink="$J$144">
      <xdr:nvSpPr>
        <xdr:cNvPr id="155" name="Textfeld 154">
          <a:extLst>
            <a:ext uri="{FF2B5EF4-FFF2-40B4-BE49-F238E27FC236}">
              <a16:creationId xmlns:a16="http://schemas.microsoft.com/office/drawing/2014/main" id="{9C7B2714-6AF9-4966-AADE-B36A78F79456}"/>
            </a:ext>
          </a:extLst>
        </xdr:cNvPr>
        <xdr:cNvSpPr txBox="1"/>
      </xdr:nvSpPr>
      <xdr:spPr>
        <a:xfrm rot="16200000">
          <a:off x="3471363" y="22760740"/>
          <a:ext cx="246417" cy="881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ctr"/>
          <a:fld id="{F795490C-51E0-4D02-A848-9664412FEB75}" type="TxLink">
            <a:rPr lang="en-US" sz="550" b="0" i="0" u="none" strike="noStrike">
              <a:solidFill>
                <a:srgbClr val="000000"/>
              </a:solidFill>
              <a:latin typeface="Arial Nova"/>
            </a:rPr>
            <a:pPr algn="ctr"/>
            <a:t> </a:t>
          </a:fld>
          <a:endParaRPr lang="de-CH" sz="550"/>
        </a:p>
      </xdr:txBody>
    </xdr:sp>
    <xdr:clientData/>
  </xdr:oneCellAnchor>
  <xdr:oneCellAnchor>
    <xdr:from>
      <xdr:col>2</xdr:col>
      <xdr:colOff>2064940</xdr:colOff>
      <xdr:row>137</xdr:row>
      <xdr:rowOff>111712</xdr:rowOff>
    </xdr:from>
    <xdr:ext cx="88166" cy="246417"/>
    <xdr:sp macro="" textlink="$J$142">
      <xdr:nvSpPr>
        <xdr:cNvPr id="156" name="Textfeld 155">
          <a:extLst>
            <a:ext uri="{FF2B5EF4-FFF2-40B4-BE49-F238E27FC236}">
              <a16:creationId xmlns:a16="http://schemas.microsoft.com/office/drawing/2014/main" id="{CD6697F9-BC9D-4520-A66A-05F6C47DA59C}"/>
            </a:ext>
          </a:extLst>
        </xdr:cNvPr>
        <xdr:cNvSpPr txBox="1"/>
      </xdr:nvSpPr>
      <xdr:spPr>
        <a:xfrm rot="16200000">
          <a:off x="3376812" y="22801097"/>
          <a:ext cx="246417" cy="881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ctr"/>
          <a:fld id="{91AFF736-8A09-454C-B761-C34DE06771C3}" type="TxLink">
            <a:rPr lang="en-US" sz="550" b="0" i="0" u="none" strike="noStrike">
              <a:solidFill>
                <a:srgbClr val="000000"/>
              </a:solidFill>
              <a:latin typeface="Arial Nova"/>
            </a:rPr>
            <a:pPr algn="ctr"/>
            <a:t> </a:t>
          </a:fld>
          <a:endParaRPr lang="de-CH" sz="550"/>
        </a:p>
      </xdr:txBody>
    </xdr:sp>
    <xdr:clientData/>
  </xdr:oneCellAnchor>
  <xdr:oneCellAnchor>
    <xdr:from>
      <xdr:col>2</xdr:col>
      <xdr:colOff>24881</xdr:colOff>
      <xdr:row>139</xdr:row>
      <xdr:rowOff>55186</xdr:rowOff>
    </xdr:from>
    <xdr:ext cx="178326" cy="88166"/>
    <xdr:sp macro="" textlink="$J$136">
      <xdr:nvSpPr>
        <xdr:cNvPr id="157" name="Textfeld 156">
          <a:extLst>
            <a:ext uri="{FF2B5EF4-FFF2-40B4-BE49-F238E27FC236}">
              <a16:creationId xmlns:a16="http://schemas.microsoft.com/office/drawing/2014/main" id="{D4971F4A-1991-420B-9BCA-45B4143400BE}"/>
            </a:ext>
          </a:extLst>
        </xdr:cNvPr>
        <xdr:cNvSpPr txBox="1"/>
      </xdr:nvSpPr>
      <xdr:spPr>
        <a:xfrm>
          <a:off x="1414446" y="19192599"/>
          <a:ext cx="178326" cy="881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fld id="{B3E52685-6EB0-4A90-A8DE-67125C8F82BC}" type="TxLink">
            <a:rPr lang="en-US" sz="550" b="0" i="0" u="none" strike="noStrike">
              <a:solidFill>
                <a:srgbClr val="000000"/>
              </a:solidFill>
              <a:latin typeface="Arial Nova"/>
            </a:rPr>
            <a:pPr algn="ctr"/>
            <a:t> </a:t>
          </a:fld>
          <a:endParaRPr lang="de-CH" sz="550"/>
        </a:p>
      </xdr:txBody>
    </xdr:sp>
    <xdr:clientData/>
  </xdr:oneCellAnchor>
  <xdr:oneCellAnchor>
    <xdr:from>
      <xdr:col>2</xdr:col>
      <xdr:colOff>78584</xdr:colOff>
      <xdr:row>139</xdr:row>
      <xdr:rowOff>136843</xdr:rowOff>
    </xdr:from>
    <xdr:ext cx="178326" cy="88166"/>
    <xdr:sp macro="" textlink="$J$138">
      <xdr:nvSpPr>
        <xdr:cNvPr id="158" name="Textfeld 157">
          <a:extLst>
            <a:ext uri="{FF2B5EF4-FFF2-40B4-BE49-F238E27FC236}">
              <a16:creationId xmlns:a16="http://schemas.microsoft.com/office/drawing/2014/main" id="{1EC6CA13-8941-4BC3-A7DE-9AAFB54B581D}"/>
            </a:ext>
          </a:extLst>
        </xdr:cNvPr>
        <xdr:cNvSpPr txBox="1"/>
      </xdr:nvSpPr>
      <xdr:spPr>
        <a:xfrm>
          <a:off x="1470463" y="23104383"/>
          <a:ext cx="178326" cy="881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fld id="{87392A61-DDA9-4D3E-9E26-7C3E1E6F3E9D}" type="TxLink">
            <a:rPr lang="en-US" sz="550" b="0" i="0" u="none" strike="noStrike">
              <a:solidFill>
                <a:srgbClr val="000000"/>
              </a:solidFill>
              <a:latin typeface="Arial Nova"/>
            </a:rPr>
            <a:pPr algn="ctr"/>
            <a:t> </a:t>
          </a:fld>
          <a:endParaRPr lang="de-CH" sz="550"/>
        </a:p>
      </xdr:txBody>
    </xdr:sp>
    <xdr:clientData/>
  </xdr:oneCellAnchor>
  <xdr:oneCellAnchor>
    <xdr:from>
      <xdr:col>2</xdr:col>
      <xdr:colOff>108677</xdr:colOff>
      <xdr:row>140</xdr:row>
      <xdr:rowOff>51869</xdr:rowOff>
    </xdr:from>
    <xdr:ext cx="178326" cy="88166"/>
    <xdr:sp macro="" textlink="$J$140">
      <xdr:nvSpPr>
        <xdr:cNvPr id="159" name="Textfeld 158">
          <a:extLst>
            <a:ext uri="{FF2B5EF4-FFF2-40B4-BE49-F238E27FC236}">
              <a16:creationId xmlns:a16="http://schemas.microsoft.com/office/drawing/2014/main" id="{66100D6D-EA30-4450-A303-A7025E54FB45}"/>
            </a:ext>
          </a:extLst>
        </xdr:cNvPr>
        <xdr:cNvSpPr txBox="1"/>
      </xdr:nvSpPr>
      <xdr:spPr>
        <a:xfrm>
          <a:off x="1500556" y="23182256"/>
          <a:ext cx="178326" cy="881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fld id="{14B7C103-0900-4CFF-AF7E-8A9083F81A90}" type="TxLink">
            <a:rPr lang="en-US" sz="550" b="0" i="0" u="none" strike="noStrike">
              <a:solidFill>
                <a:srgbClr val="000000"/>
              </a:solidFill>
              <a:latin typeface="Arial Nova"/>
            </a:rPr>
            <a:pPr algn="ctr"/>
            <a:t> </a:t>
          </a:fld>
          <a:endParaRPr lang="de-CH" sz="550"/>
        </a:p>
      </xdr:txBody>
    </xdr:sp>
    <xdr:clientData/>
  </xdr:oneCellAnchor>
  <xdr:oneCellAnchor>
    <xdr:from>
      <xdr:col>2</xdr:col>
      <xdr:colOff>1743593</xdr:colOff>
      <xdr:row>139</xdr:row>
      <xdr:rowOff>52173</xdr:rowOff>
    </xdr:from>
    <xdr:ext cx="178326" cy="88166"/>
    <xdr:sp macro="" textlink="$J$137">
      <xdr:nvSpPr>
        <xdr:cNvPr id="160" name="Textfeld 159">
          <a:extLst>
            <a:ext uri="{FF2B5EF4-FFF2-40B4-BE49-F238E27FC236}">
              <a16:creationId xmlns:a16="http://schemas.microsoft.com/office/drawing/2014/main" id="{F176948E-4CD9-4C84-9AA6-602C5F0A83B7}"/>
            </a:ext>
          </a:extLst>
        </xdr:cNvPr>
        <xdr:cNvSpPr txBox="1"/>
      </xdr:nvSpPr>
      <xdr:spPr>
        <a:xfrm>
          <a:off x="3135472" y="23019713"/>
          <a:ext cx="178326" cy="881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fld id="{5BC23743-0AA1-4D8E-8303-57E704451F33}" type="TxLink">
            <a:rPr lang="en-US" sz="550" b="0" i="0" u="none" strike="noStrike">
              <a:solidFill>
                <a:srgbClr val="000000"/>
              </a:solidFill>
              <a:latin typeface="Arial Nova"/>
            </a:rPr>
            <a:pPr algn="ctr"/>
            <a:t> </a:t>
          </a:fld>
          <a:endParaRPr lang="de-CH" sz="550"/>
        </a:p>
      </xdr:txBody>
    </xdr:sp>
    <xdr:clientData/>
  </xdr:oneCellAnchor>
  <xdr:oneCellAnchor>
    <xdr:from>
      <xdr:col>2</xdr:col>
      <xdr:colOff>1679676</xdr:colOff>
      <xdr:row>139</xdr:row>
      <xdr:rowOff>133771</xdr:rowOff>
    </xdr:from>
    <xdr:ext cx="178326" cy="88166"/>
    <xdr:sp macro="" textlink="$J$139">
      <xdr:nvSpPr>
        <xdr:cNvPr id="161" name="Textfeld 160">
          <a:extLst>
            <a:ext uri="{FF2B5EF4-FFF2-40B4-BE49-F238E27FC236}">
              <a16:creationId xmlns:a16="http://schemas.microsoft.com/office/drawing/2014/main" id="{D5E9CB1F-C01A-493D-8C5B-4C330CDE0545}"/>
            </a:ext>
          </a:extLst>
        </xdr:cNvPr>
        <xdr:cNvSpPr txBox="1"/>
      </xdr:nvSpPr>
      <xdr:spPr>
        <a:xfrm>
          <a:off x="3071555" y="23101311"/>
          <a:ext cx="178326" cy="881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fld id="{1BEBC5A9-2ACE-4200-B703-27DCB959ECC5}" type="TxLink">
            <a:rPr lang="en-US" sz="550" b="0" i="0" u="none" strike="noStrike">
              <a:solidFill>
                <a:srgbClr val="000000"/>
              </a:solidFill>
              <a:latin typeface="Arial Nova"/>
            </a:rPr>
            <a:pPr algn="ctr"/>
            <a:t> </a:t>
          </a:fld>
          <a:endParaRPr lang="de-CH" sz="550"/>
        </a:p>
      </xdr:txBody>
    </xdr:sp>
    <xdr:clientData/>
  </xdr:oneCellAnchor>
  <xdr:oneCellAnchor>
    <xdr:from>
      <xdr:col>2</xdr:col>
      <xdr:colOff>1654774</xdr:colOff>
      <xdr:row>140</xdr:row>
      <xdr:rowOff>48906</xdr:rowOff>
    </xdr:from>
    <xdr:ext cx="178326" cy="88166"/>
    <xdr:sp macro="" textlink="$J$141">
      <xdr:nvSpPr>
        <xdr:cNvPr id="162" name="Textfeld 161">
          <a:extLst>
            <a:ext uri="{FF2B5EF4-FFF2-40B4-BE49-F238E27FC236}">
              <a16:creationId xmlns:a16="http://schemas.microsoft.com/office/drawing/2014/main" id="{E2320782-0096-4186-839E-737D9A14D917}"/>
            </a:ext>
          </a:extLst>
        </xdr:cNvPr>
        <xdr:cNvSpPr txBox="1"/>
      </xdr:nvSpPr>
      <xdr:spPr>
        <a:xfrm>
          <a:off x="3046653" y="23179293"/>
          <a:ext cx="178326" cy="881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fld id="{9C8F7391-A928-4A2A-B153-8CFD88B0002A}" type="TxLink">
            <a:rPr lang="en-US" sz="550" b="0" i="0" u="none" strike="noStrike">
              <a:solidFill>
                <a:srgbClr val="000000"/>
              </a:solidFill>
              <a:latin typeface="Arial Nova"/>
            </a:rPr>
            <a:pPr algn="ctr"/>
            <a:t> </a:t>
          </a:fld>
          <a:endParaRPr lang="de-CH" sz="550"/>
        </a:p>
      </xdr:txBody>
    </xdr:sp>
    <xdr:clientData/>
  </xdr:oneCellAnchor>
  <xdr:oneCellAnchor>
    <xdr:from>
      <xdr:col>2</xdr:col>
      <xdr:colOff>2241882</xdr:colOff>
      <xdr:row>147</xdr:row>
      <xdr:rowOff>28152</xdr:rowOff>
    </xdr:from>
    <xdr:ext cx="88166" cy="246417"/>
    <xdr:sp macro="" textlink="$J$145">
      <xdr:nvSpPr>
        <xdr:cNvPr id="165" name="Textfeld 164">
          <a:extLst>
            <a:ext uri="{FF2B5EF4-FFF2-40B4-BE49-F238E27FC236}">
              <a16:creationId xmlns:a16="http://schemas.microsoft.com/office/drawing/2014/main" id="{2B9226AB-0738-4F40-A426-7ABB28CC0304}"/>
            </a:ext>
          </a:extLst>
        </xdr:cNvPr>
        <xdr:cNvSpPr txBox="1"/>
      </xdr:nvSpPr>
      <xdr:spPr>
        <a:xfrm rot="16200000">
          <a:off x="3554086" y="24440251"/>
          <a:ext cx="246417" cy="881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ctr"/>
          <a:fld id="{52B106A4-1B30-4089-A2CD-4B142ECB1317}" type="TxLink">
            <a:rPr lang="en-US" sz="550" b="0" i="0" u="none" strike="noStrike">
              <a:solidFill>
                <a:srgbClr val="000000"/>
              </a:solidFill>
              <a:latin typeface="Arial Nova"/>
            </a:rPr>
            <a:pPr algn="ctr"/>
            <a:t> </a:t>
          </a:fld>
          <a:endParaRPr lang="de-CH" sz="550"/>
        </a:p>
      </xdr:txBody>
    </xdr:sp>
    <xdr:clientData/>
  </xdr:oneCellAnchor>
  <xdr:oneCellAnchor>
    <xdr:from>
      <xdr:col>2</xdr:col>
      <xdr:colOff>2170895</xdr:colOff>
      <xdr:row>147</xdr:row>
      <xdr:rowOff>98549</xdr:rowOff>
    </xdr:from>
    <xdr:ext cx="88166" cy="246417"/>
    <xdr:sp macro="" textlink="$J$144">
      <xdr:nvSpPr>
        <xdr:cNvPr id="166" name="Textfeld 165">
          <a:extLst>
            <a:ext uri="{FF2B5EF4-FFF2-40B4-BE49-F238E27FC236}">
              <a16:creationId xmlns:a16="http://schemas.microsoft.com/office/drawing/2014/main" id="{8232E35A-7022-4B30-A959-55D091CD5B84}"/>
            </a:ext>
          </a:extLst>
        </xdr:cNvPr>
        <xdr:cNvSpPr txBox="1"/>
      </xdr:nvSpPr>
      <xdr:spPr>
        <a:xfrm rot="16200000">
          <a:off x="3483099" y="24510648"/>
          <a:ext cx="246417" cy="881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ctr"/>
          <a:fld id="{F795490C-51E0-4D02-A848-9664412FEB75}" type="TxLink">
            <a:rPr lang="en-US" sz="550" b="0" i="0" u="none" strike="noStrike">
              <a:solidFill>
                <a:srgbClr val="000000"/>
              </a:solidFill>
              <a:latin typeface="Arial Nova"/>
            </a:rPr>
            <a:pPr algn="ctr"/>
            <a:t> </a:t>
          </a:fld>
          <a:endParaRPr lang="de-CH" sz="550"/>
        </a:p>
      </xdr:txBody>
    </xdr:sp>
    <xdr:clientData/>
  </xdr:oneCellAnchor>
  <xdr:oneCellAnchor>
    <xdr:from>
      <xdr:col>2</xdr:col>
      <xdr:colOff>2083472</xdr:colOff>
      <xdr:row>147</xdr:row>
      <xdr:rowOff>148336</xdr:rowOff>
    </xdr:from>
    <xdr:ext cx="88166" cy="246417"/>
    <xdr:sp macro="" textlink="$J$142">
      <xdr:nvSpPr>
        <xdr:cNvPr id="167" name="Textfeld 166">
          <a:extLst>
            <a:ext uri="{FF2B5EF4-FFF2-40B4-BE49-F238E27FC236}">
              <a16:creationId xmlns:a16="http://schemas.microsoft.com/office/drawing/2014/main" id="{8FD9DBC2-4BE4-48E4-A5EF-DD13905DEA27}"/>
            </a:ext>
          </a:extLst>
        </xdr:cNvPr>
        <xdr:cNvSpPr txBox="1"/>
      </xdr:nvSpPr>
      <xdr:spPr>
        <a:xfrm rot="16200000">
          <a:off x="3394481" y="24400367"/>
          <a:ext cx="246417" cy="881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ctr"/>
          <a:fld id="{91AFF736-8A09-454C-B761-C34DE06771C3}" type="TxLink">
            <a:rPr lang="en-US" sz="550" b="0" i="0" u="none" strike="noStrike">
              <a:solidFill>
                <a:srgbClr val="000000"/>
              </a:solidFill>
              <a:latin typeface="Arial Nova"/>
            </a:rPr>
            <a:pPr algn="ctr"/>
            <a:t> </a:t>
          </a:fld>
          <a:endParaRPr lang="de-CH" sz="550"/>
        </a:p>
      </xdr:txBody>
    </xdr:sp>
    <xdr:clientData/>
  </xdr:oneCellAnchor>
  <xdr:oneCellAnchor>
    <xdr:from>
      <xdr:col>2</xdr:col>
      <xdr:colOff>183684</xdr:colOff>
      <xdr:row>149</xdr:row>
      <xdr:rowOff>82691</xdr:rowOff>
    </xdr:from>
    <xdr:ext cx="178326" cy="88166"/>
    <xdr:sp macro="" textlink="$J$146">
      <xdr:nvSpPr>
        <xdr:cNvPr id="168" name="Textfeld 167">
          <a:extLst>
            <a:ext uri="{FF2B5EF4-FFF2-40B4-BE49-F238E27FC236}">
              <a16:creationId xmlns:a16="http://schemas.microsoft.com/office/drawing/2014/main" id="{64B803F3-5D8F-4D1B-B175-AA0DC71B4424}"/>
            </a:ext>
          </a:extLst>
        </xdr:cNvPr>
        <xdr:cNvSpPr txBox="1"/>
      </xdr:nvSpPr>
      <xdr:spPr>
        <a:xfrm>
          <a:off x="1574334" y="24542891"/>
          <a:ext cx="178326" cy="881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fld id="{E0709634-BAD8-45D4-819D-CC3C495566B2}" type="TxLink">
            <a:rPr lang="en-US" sz="550" b="0" i="0" u="none" strike="noStrike">
              <a:solidFill>
                <a:srgbClr val="000000"/>
              </a:solidFill>
              <a:latin typeface="Arial Nova"/>
            </a:rPr>
            <a:pPr algn="ctr"/>
            <a:t> </a:t>
          </a:fld>
          <a:endParaRPr lang="de-CH" sz="550"/>
        </a:p>
      </xdr:txBody>
    </xdr:sp>
    <xdr:clientData/>
  </xdr:oneCellAnchor>
  <xdr:oneCellAnchor>
    <xdr:from>
      <xdr:col>2</xdr:col>
      <xdr:colOff>239618</xdr:colOff>
      <xdr:row>150</xdr:row>
      <xdr:rowOff>1642</xdr:rowOff>
    </xdr:from>
    <xdr:ext cx="178326" cy="88166"/>
    <xdr:sp macro="" textlink="$J$148">
      <xdr:nvSpPr>
        <xdr:cNvPr id="169" name="Textfeld 168">
          <a:extLst>
            <a:ext uri="{FF2B5EF4-FFF2-40B4-BE49-F238E27FC236}">
              <a16:creationId xmlns:a16="http://schemas.microsoft.com/office/drawing/2014/main" id="{908C7E1E-1C1F-4FBA-83B9-989112D8DF3E}"/>
            </a:ext>
          </a:extLst>
        </xdr:cNvPr>
        <xdr:cNvSpPr txBox="1"/>
      </xdr:nvSpPr>
      <xdr:spPr>
        <a:xfrm>
          <a:off x="1630268" y="24623767"/>
          <a:ext cx="178326" cy="881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fld id="{E2AC570E-6F3B-4DD0-B119-EFAD8C78C0C9}" type="TxLink">
            <a:rPr lang="en-US" sz="550" b="0" i="0" u="none" strike="noStrike">
              <a:solidFill>
                <a:srgbClr val="000000"/>
              </a:solidFill>
              <a:latin typeface="Arial Nova"/>
            </a:rPr>
            <a:pPr algn="ctr"/>
            <a:t> </a:t>
          </a:fld>
          <a:endParaRPr lang="de-CH" sz="550"/>
        </a:p>
      </xdr:txBody>
    </xdr:sp>
    <xdr:clientData/>
  </xdr:oneCellAnchor>
  <xdr:oneCellAnchor>
    <xdr:from>
      <xdr:col>2</xdr:col>
      <xdr:colOff>272678</xdr:colOff>
      <xdr:row>150</xdr:row>
      <xdr:rowOff>78491</xdr:rowOff>
    </xdr:from>
    <xdr:ext cx="178326" cy="88166"/>
    <xdr:sp macro="" textlink="$J$150">
      <xdr:nvSpPr>
        <xdr:cNvPr id="170" name="Textfeld 169">
          <a:extLst>
            <a:ext uri="{FF2B5EF4-FFF2-40B4-BE49-F238E27FC236}">
              <a16:creationId xmlns:a16="http://schemas.microsoft.com/office/drawing/2014/main" id="{A76D03B1-AAFC-40EA-8602-B3E326C32234}"/>
            </a:ext>
          </a:extLst>
        </xdr:cNvPr>
        <xdr:cNvSpPr txBox="1"/>
      </xdr:nvSpPr>
      <xdr:spPr>
        <a:xfrm>
          <a:off x="1663328" y="24700616"/>
          <a:ext cx="178326" cy="881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fld id="{6300064B-665D-40D2-A474-F135559A70BB}" type="TxLink">
            <a:rPr lang="en-US" sz="550" b="0" i="0" u="none" strike="noStrike">
              <a:solidFill>
                <a:srgbClr val="000000"/>
              </a:solidFill>
              <a:latin typeface="Arial Nova"/>
            </a:rPr>
            <a:pPr algn="ctr"/>
            <a:t> </a:t>
          </a:fld>
          <a:endParaRPr lang="de-CH" sz="550"/>
        </a:p>
      </xdr:txBody>
    </xdr:sp>
    <xdr:clientData/>
  </xdr:oneCellAnchor>
  <xdr:oneCellAnchor>
    <xdr:from>
      <xdr:col>2</xdr:col>
      <xdr:colOff>1607169</xdr:colOff>
      <xdr:row>149</xdr:row>
      <xdr:rowOff>83828</xdr:rowOff>
    </xdr:from>
    <xdr:ext cx="178326" cy="88166"/>
    <xdr:sp macro="" textlink="$J$147">
      <xdr:nvSpPr>
        <xdr:cNvPr id="171" name="Textfeld 170">
          <a:extLst>
            <a:ext uri="{FF2B5EF4-FFF2-40B4-BE49-F238E27FC236}">
              <a16:creationId xmlns:a16="http://schemas.microsoft.com/office/drawing/2014/main" id="{3875578B-4BB3-4199-997B-406C62A5F265}"/>
            </a:ext>
          </a:extLst>
        </xdr:cNvPr>
        <xdr:cNvSpPr txBox="1"/>
      </xdr:nvSpPr>
      <xdr:spPr>
        <a:xfrm>
          <a:off x="2997819" y="24544028"/>
          <a:ext cx="178326" cy="881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fld id="{5D3A6989-91A8-4C7A-B20A-7BF91CE4E805}" type="TxLink">
            <a:rPr lang="en-US" sz="550" b="0" i="0" u="none" strike="noStrike">
              <a:solidFill>
                <a:srgbClr val="000000"/>
              </a:solidFill>
              <a:latin typeface="Arial Nova"/>
            </a:rPr>
            <a:pPr algn="ctr"/>
            <a:t> </a:t>
          </a:fld>
          <a:endParaRPr lang="de-CH" sz="550"/>
        </a:p>
      </xdr:txBody>
    </xdr:sp>
    <xdr:clientData/>
  </xdr:oneCellAnchor>
  <xdr:oneCellAnchor>
    <xdr:from>
      <xdr:col>2</xdr:col>
      <xdr:colOff>1545766</xdr:colOff>
      <xdr:row>150</xdr:row>
      <xdr:rowOff>3793</xdr:rowOff>
    </xdr:from>
    <xdr:ext cx="178326" cy="88166"/>
    <xdr:sp macro="" textlink="$J$149">
      <xdr:nvSpPr>
        <xdr:cNvPr id="172" name="Textfeld 171">
          <a:extLst>
            <a:ext uri="{FF2B5EF4-FFF2-40B4-BE49-F238E27FC236}">
              <a16:creationId xmlns:a16="http://schemas.microsoft.com/office/drawing/2014/main" id="{2FAF3B6C-83B5-4026-BE05-8BD6CD2EBC7F}"/>
            </a:ext>
          </a:extLst>
        </xdr:cNvPr>
        <xdr:cNvSpPr txBox="1"/>
      </xdr:nvSpPr>
      <xdr:spPr>
        <a:xfrm>
          <a:off x="2936416" y="24625918"/>
          <a:ext cx="178326" cy="881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fld id="{D1217DB5-163B-4785-A827-6CA087E0057C}" type="TxLink">
            <a:rPr lang="en-US" sz="550" b="0" i="0" u="none" strike="noStrike">
              <a:solidFill>
                <a:srgbClr val="000000"/>
              </a:solidFill>
              <a:latin typeface="Arial Nova"/>
            </a:rPr>
            <a:pPr algn="ctr"/>
            <a:t> </a:t>
          </a:fld>
          <a:endParaRPr lang="de-CH" sz="550"/>
        </a:p>
      </xdr:txBody>
    </xdr:sp>
    <xdr:clientData/>
  </xdr:oneCellAnchor>
  <xdr:oneCellAnchor>
    <xdr:from>
      <xdr:col>2</xdr:col>
      <xdr:colOff>1511992</xdr:colOff>
      <xdr:row>150</xdr:row>
      <xdr:rowOff>80593</xdr:rowOff>
    </xdr:from>
    <xdr:ext cx="178326" cy="88166"/>
    <xdr:sp macro="" textlink="$J$151">
      <xdr:nvSpPr>
        <xdr:cNvPr id="173" name="Textfeld 172">
          <a:extLst>
            <a:ext uri="{FF2B5EF4-FFF2-40B4-BE49-F238E27FC236}">
              <a16:creationId xmlns:a16="http://schemas.microsoft.com/office/drawing/2014/main" id="{941306E0-9AE7-4ED2-98B4-7BBE496D1375}"/>
            </a:ext>
          </a:extLst>
        </xdr:cNvPr>
        <xdr:cNvSpPr txBox="1"/>
      </xdr:nvSpPr>
      <xdr:spPr>
        <a:xfrm>
          <a:off x="2902642" y="24702718"/>
          <a:ext cx="178326" cy="881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fld id="{F7F6F353-FFC8-4D00-9D21-CA118FAFB64E}" type="TxLink">
            <a:rPr lang="en-US" sz="550" b="0" i="0" u="none" strike="noStrike">
              <a:solidFill>
                <a:srgbClr val="000000"/>
              </a:solidFill>
              <a:latin typeface="Arial Nova"/>
            </a:rPr>
            <a:pPr algn="ctr"/>
            <a:t> </a:t>
          </a:fld>
          <a:endParaRPr lang="de-CH" sz="550"/>
        </a:p>
      </xdr:txBody>
    </xdr:sp>
    <xdr:clientData/>
  </xdr:oneCellAnchor>
  <xdr:twoCellAnchor>
    <xdr:from>
      <xdr:col>1</xdr:col>
      <xdr:colOff>0</xdr:colOff>
      <xdr:row>111</xdr:row>
      <xdr:rowOff>0</xdr:rowOff>
    </xdr:from>
    <xdr:to>
      <xdr:col>1</xdr:col>
      <xdr:colOff>319625</xdr:colOff>
      <xdr:row>112</xdr:row>
      <xdr:rowOff>153866</xdr:rowOff>
    </xdr:to>
    <xdr:sp macro="" textlink="">
      <xdr:nvSpPr>
        <xdr:cNvPr id="175" name="Ellipse 174">
          <a:extLst>
            <a:ext uri="{FF2B5EF4-FFF2-40B4-BE49-F238E27FC236}">
              <a16:creationId xmlns:a16="http://schemas.microsoft.com/office/drawing/2014/main" id="{9D69A20D-3892-4C07-A60F-D56200E48C06}"/>
            </a:ext>
          </a:extLst>
        </xdr:cNvPr>
        <xdr:cNvSpPr/>
      </xdr:nvSpPr>
      <xdr:spPr>
        <a:xfrm>
          <a:off x="59531" y="14561344"/>
          <a:ext cx="319625" cy="314600"/>
        </a:xfrm>
        <a:prstGeom prst="ellipse">
          <a:avLst/>
        </a:prstGeom>
        <a:ln w="3175">
          <a:solidFill>
            <a:schemeClr val="dk1">
              <a:shade val="50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de-CH" sz="1200">
              <a:latin typeface="Arial Nova" panose="020B0504020202020204" pitchFamily="34" charset="0"/>
            </a:rPr>
            <a:t>2.1</a:t>
          </a:r>
        </a:p>
      </xdr:txBody>
    </xdr:sp>
    <xdr:clientData/>
  </xdr:twoCellAnchor>
  <xdr:twoCellAnchor editAs="oneCell">
    <xdr:from>
      <xdr:col>1</xdr:col>
      <xdr:colOff>5825</xdr:colOff>
      <xdr:row>155</xdr:row>
      <xdr:rowOff>158007</xdr:rowOff>
    </xdr:from>
    <xdr:to>
      <xdr:col>1</xdr:col>
      <xdr:colOff>1253203</xdr:colOff>
      <xdr:row>161</xdr:row>
      <xdr:rowOff>35131</xdr:rowOff>
    </xdr:to>
    <xdr:pic>
      <xdr:nvPicPr>
        <xdr:cNvPr id="178" name="Grafik 177">
          <a:extLst>
            <a:ext uri="{FF2B5EF4-FFF2-40B4-BE49-F238E27FC236}">
              <a16:creationId xmlns:a16="http://schemas.microsoft.com/office/drawing/2014/main" id="{7147B081-036E-4EB2-B2CC-D7BAA0FE49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5" t="24304" r="3284" b="11049"/>
        <a:stretch/>
      </xdr:blipFill>
      <xdr:spPr>
        <a:xfrm>
          <a:off x="64440" y="22241353"/>
          <a:ext cx="1247378" cy="84427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2304000</xdr:colOff>
      <xdr:row>163</xdr:row>
      <xdr:rowOff>112829</xdr:rowOff>
    </xdr:to>
    <xdr:pic>
      <xdr:nvPicPr>
        <xdr:cNvPr id="181" name="Grafik 180">
          <a:extLst>
            <a:ext uri="{FF2B5EF4-FFF2-40B4-BE49-F238E27FC236}">
              <a16:creationId xmlns:a16="http://schemas.microsoft.com/office/drawing/2014/main" id="{CB6D2804-1BE4-46E4-B0B7-812BE7CAAA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16"/>
        <a:stretch/>
      </xdr:blipFill>
      <xdr:spPr>
        <a:xfrm>
          <a:off x="1389565" y="21741717"/>
          <a:ext cx="2304000" cy="125221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167</xdr:row>
      <xdr:rowOff>0</xdr:rowOff>
    </xdr:from>
    <xdr:to>
      <xdr:col>1</xdr:col>
      <xdr:colOff>319625</xdr:colOff>
      <xdr:row>168</xdr:row>
      <xdr:rowOff>153866</xdr:rowOff>
    </xdr:to>
    <xdr:sp macro="" textlink="">
      <xdr:nvSpPr>
        <xdr:cNvPr id="184" name="Ellipse 183">
          <a:extLst>
            <a:ext uri="{FF2B5EF4-FFF2-40B4-BE49-F238E27FC236}">
              <a16:creationId xmlns:a16="http://schemas.microsoft.com/office/drawing/2014/main" id="{5AF0392A-0087-4F6A-9FAC-AB4624E59345}"/>
            </a:ext>
          </a:extLst>
        </xdr:cNvPr>
        <xdr:cNvSpPr/>
      </xdr:nvSpPr>
      <xdr:spPr>
        <a:xfrm>
          <a:off x="59531" y="23241000"/>
          <a:ext cx="319625" cy="314600"/>
        </a:xfrm>
        <a:prstGeom prst="ellipse">
          <a:avLst/>
        </a:prstGeom>
        <a:ln w="3175">
          <a:solidFill>
            <a:schemeClr val="dk1">
              <a:shade val="50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de-CH" sz="1200">
              <a:latin typeface="Arial Nova" panose="020B0504020202020204" pitchFamily="34" charset="0"/>
            </a:rPr>
            <a:t>2.2</a:t>
          </a:r>
        </a:p>
      </xdr:txBody>
    </xdr:sp>
    <xdr:clientData/>
  </xdr:twoCellAnchor>
  <xdr:twoCellAnchor editAs="oneCell">
    <xdr:from>
      <xdr:col>2</xdr:col>
      <xdr:colOff>607217</xdr:colOff>
      <xdr:row>167</xdr:row>
      <xdr:rowOff>0</xdr:rowOff>
    </xdr:from>
    <xdr:to>
      <xdr:col>2</xdr:col>
      <xdr:colOff>1603834</xdr:colOff>
      <xdr:row>173</xdr:row>
      <xdr:rowOff>35720</xdr:rowOff>
    </xdr:to>
    <xdr:pic>
      <xdr:nvPicPr>
        <xdr:cNvPr id="187" name="Grafik 186">
          <a:extLst>
            <a:ext uri="{FF2B5EF4-FFF2-40B4-BE49-F238E27FC236}">
              <a16:creationId xmlns:a16="http://schemas.microsoft.com/office/drawing/2014/main" id="{046B08CD-DD8D-4BCD-BC81-56FC5B612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48" y="23241000"/>
          <a:ext cx="996617" cy="1000126"/>
        </a:xfrm>
        <a:prstGeom prst="rect">
          <a:avLst/>
        </a:prstGeom>
      </xdr:spPr>
    </xdr:pic>
    <xdr:clientData/>
  </xdr:twoCellAnchor>
  <xdr:twoCellAnchor editAs="oneCell">
    <xdr:from>
      <xdr:col>1</xdr:col>
      <xdr:colOff>113117</xdr:colOff>
      <xdr:row>176</xdr:row>
      <xdr:rowOff>165652</xdr:rowOff>
    </xdr:from>
    <xdr:to>
      <xdr:col>1</xdr:col>
      <xdr:colOff>1121072</xdr:colOff>
      <xdr:row>181</xdr:row>
      <xdr:rowOff>16567</xdr:rowOff>
    </xdr:to>
    <xdr:pic>
      <xdr:nvPicPr>
        <xdr:cNvPr id="190" name="Grafik 189">
          <a:extLst>
            <a:ext uri="{FF2B5EF4-FFF2-40B4-BE49-F238E27FC236}">
              <a16:creationId xmlns:a16="http://schemas.microsoft.com/office/drawing/2014/main" id="{B85115F4-F9ED-45B2-A607-16AC04B4524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55" t="24635" r="973" b="11215"/>
        <a:stretch/>
      </xdr:blipFill>
      <xdr:spPr>
        <a:xfrm>
          <a:off x="171095" y="25767195"/>
          <a:ext cx="1007955" cy="6791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176</xdr:row>
      <xdr:rowOff>162766</xdr:rowOff>
    </xdr:from>
    <xdr:to>
      <xdr:col>2</xdr:col>
      <xdr:colOff>2304000</xdr:colOff>
      <xdr:row>182</xdr:row>
      <xdr:rowOff>122148</xdr:rowOff>
    </xdr:to>
    <xdr:pic>
      <xdr:nvPicPr>
        <xdr:cNvPr id="194" name="Grafik 193">
          <a:extLst>
            <a:ext uri="{FF2B5EF4-FFF2-40B4-BE49-F238E27FC236}">
              <a16:creationId xmlns:a16="http://schemas.microsoft.com/office/drawing/2014/main" id="{9695833C-8F72-4842-BCDE-4F7085DA33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1" t="27083" r="880" b="13563"/>
        <a:stretch/>
      </xdr:blipFill>
      <xdr:spPr>
        <a:xfrm>
          <a:off x="1389565" y="25322632"/>
          <a:ext cx="2304000" cy="935993"/>
        </a:xfrm>
        <a:prstGeom prst="rect">
          <a:avLst/>
        </a:prstGeom>
      </xdr:spPr>
    </xdr:pic>
    <xdr:clientData/>
  </xdr:twoCellAnchor>
  <xdr:oneCellAnchor>
    <xdr:from>
      <xdr:col>2</xdr:col>
      <xdr:colOff>1051154</xdr:colOff>
      <xdr:row>181</xdr:row>
      <xdr:rowOff>123120</xdr:rowOff>
    </xdr:from>
    <xdr:ext cx="330574" cy="104259"/>
    <xdr:sp macro="" textlink="$J$178">
      <xdr:nvSpPr>
        <xdr:cNvPr id="195" name="Textfeld 194">
          <a:extLst>
            <a:ext uri="{FF2B5EF4-FFF2-40B4-BE49-F238E27FC236}">
              <a16:creationId xmlns:a16="http://schemas.microsoft.com/office/drawing/2014/main" id="{4B18B19D-FDDC-4E25-90D4-E411377404CC}"/>
            </a:ext>
          </a:extLst>
        </xdr:cNvPr>
        <xdr:cNvSpPr txBox="1"/>
      </xdr:nvSpPr>
      <xdr:spPr>
        <a:xfrm>
          <a:off x="2440719" y="26096830"/>
          <a:ext cx="330574" cy="1042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fld id="{0500DD16-4529-4638-9C9C-9A089E065ACF}" type="TxLink">
            <a:rPr lang="en-US" sz="650" b="0" i="0" u="none" strike="noStrike">
              <a:solidFill>
                <a:srgbClr val="000000"/>
              </a:solidFill>
              <a:latin typeface="Arial Nova"/>
            </a:rPr>
            <a:pPr algn="ctr"/>
            <a:t> </a:t>
          </a:fld>
          <a:endParaRPr lang="de-CH" sz="650"/>
        </a:p>
      </xdr:txBody>
    </xdr:sp>
    <xdr:clientData/>
  </xdr:oneCellAnchor>
  <xdr:oneCellAnchor>
    <xdr:from>
      <xdr:col>2</xdr:col>
      <xdr:colOff>1657512</xdr:colOff>
      <xdr:row>180</xdr:row>
      <xdr:rowOff>114077</xdr:rowOff>
    </xdr:from>
    <xdr:ext cx="330574" cy="104259"/>
    <xdr:sp macro="" textlink="$J$179">
      <xdr:nvSpPr>
        <xdr:cNvPr id="196" name="Textfeld 195">
          <a:extLst>
            <a:ext uri="{FF2B5EF4-FFF2-40B4-BE49-F238E27FC236}">
              <a16:creationId xmlns:a16="http://schemas.microsoft.com/office/drawing/2014/main" id="{0EDE84E6-8CD4-49E9-A52A-DBA4C68BC7FE}"/>
            </a:ext>
          </a:extLst>
        </xdr:cNvPr>
        <xdr:cNvSpPr txBox="1"/>
      </xdr:nvSpPr>
      <xdr:spPr>
        <a:xfrm>
          <a:off x="3047077" y="25925018"/>
          <a:ext cx="330574" cy="1042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fld id="{BF5E4A16-1FBB-4ACD-9779-BB19180E0D62}" type="TxLink">
            <a:rPr lang="en-US" sz="650" b="0" i="0" u="none" strike="noStrike">
              <a:solidFill>
                <a:srgbClr val="000000"/>
              </a:solidFill>
              <a:latin typeface="Arial Nova"/>
            </a:rPr>
            <a:pPr algn="ctr"/>
            <a:t> </a:t>
          </a:fld>
          <a:endParaRPr lang="de-CH" sz="650"/>
        </a:p>
      </xdr:txBody>
    </xdr:sp>
    <xdr:clientData/>
  </xdr:oneCellAnchor>
  <xdr:oneCellAnchor>
    <xdr:from>
      <xdr:col>2</xdr:col>
      <xdr:colOff>1070303</xdr:colOff>
      <xdr:row>180</xdr:row>
      <xdr:rowOff>114077</xdr:rowOff>
    </xdr:from>
    <xdr:ext cx="330574" cy="104259"/>
    <xdr:sp macro="" textlink="$J$179">
      <xdr:nvSpPr>
        <xdr:cNvPr id="197" name="Textfeld 196">
          <a:extLst>
            <a:ext uri="{FF2B5EF4-FFF2-40B4-BE49-F238E27FC236}">
              <a16:creationId xmlns:a16="http://schemas.microsoft.com/office/drawing/2014/main" id="{274CEB95-FB88-4BA7-9D64-EFA230000487}"/>
            </a:ext>
          </a:extLst>
        </xdr:cNvPr>
        <xdr:cNvSpPr txBox="1"/>
      </xdr:nvSpPr>
      <xdr:spPr>
        <a:xfrm>
          <a:off x="2459868" y="25925018"/>
          <a:ext cx="330574" cy="1042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fld id="{BF5E4A16-1FBB-4ACD-9779-BB19180E0D62}" type="TxLink">
            <a:rPr lang="en-US" sz="650" b="0" i="0" u="none" strike="noStrike">
              <a:solidFill>
                <a:srgbClr val="000000"/>
              </a:solidFill>
              <a:latin typeface="Arial Nova"/>
            </a:rPr>
            <a:pPr algn="ctr"/>
            <a:t> </a:t>
          </a:fld>
          <a:endParaRPr lang="de-CH" sz="650"/>
        </a:p>
      </xdr:txBody>
    </xdr:sp>
    <xdr:clientData/>
  </xdr:oneCellAnchor>
  <xdr:oneCellAnchor>
    <xdr:from>
      <xdr:col>2</xdr:col>
      <xdr:colOff>485257</xdr:colOff>
      <xdr:row>180</xdr:row>
      <xdr:rowOff>114077</xdr:rowOff>
    </xdr:from>
    <xdr:ext cx="330574" cy="104259"/>
    <xdr:sp macro="" textlink="$J$179">
      <xdr:nvSpPr>
        <xdr:cNvPr id="198" name="Textfeld 197">
          <a:extLst>
            <a:ext uri="{FF2B5EF4-FFF2-40B4-BE49-F238E27FC236}">
              <a16:creationId xmlns:a16="http://schemas.microsoft.com/office/drawing/2014/main" id="{14BE5FC4-7AB0-4233-8384-309B4FA637D3}"/>
            </a:ext>
          </a:extLst>
        </xdr:cNvPr>
        <xdr:cNvSpPr txBox="1"/>
      </xdr:nvSpPr>
      <xdr:spPr>
        <a:xfrm>
          <a:off x="1874822" y="25925018"/>
          <a:ext cx="330574" cy="1042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fld id="{BF5E4A16-1FBB-4ACD-9779-BB19180E0D62}" type="TxLink">
            <a:rPr lang="en-US" sz="650" b="0" i="0" u="none" strike="noStrike">
              <a:solidFill>
                <a:srgbClr val="000000"/>
              </a:solidFill>
              <a:latin typeface="Arial Nova"/>
            </a:rPr>
            <a:pPr algn="ctr"/>
            <a:t> </a:t>
          </a:fld>
          <a:endParaRPr lang="de-CH" sz="650"/>
        </a:p>
      </xdr:txBody>
    </xdr:sp>
    <xdr:clientData/>
  </xdr:oneCellAnchor>
  <xdr:twoCellAnchor editAs="oneCell">
    <xdr:from>
      <xdr:col>1</xdr:col>
      <xdr:colOff>134482</xdr:colOff>
      <xdr:row>187</xdr:row>
      <xdr:rowOff>0</xdr:rowOff>
    </xdr:from>
    <xdr:to>
      <xdr:col>1</xdr:col>
      <xdr:colOff>1086421</xdr:colOff>
      <xdr:row>190</xdr:row>
      <xdr:rowOff>74545</xdr:rowOff>
    </xdr:to>
    <xdr:pic>
      <xdr:nvPicPr>
        <xdr:cNvPr id="202" name="Grafik 201">
          <a:extLst>
            <a:ext uri="{FF2B5EF4-FFF2-40B4-BE49-F238E27FC236}">
              <a16:creationId xmlns:a16="http://schemas.microsoft.com/office/drawing/2014/main" id="{91E61584-DCD6-4B40-8C19-1525AF3259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014" b="9328"/>
        <a:stretch/>
      </xdr:blipFill>
      <xdr:spPr>
        <a:xfrm>
          <a:off x="192460" y="27423717"/>
          <a:ext cx="951939" cy="571500"/>
        </a:xfrm>
        <a:prstGeom prst="rect">
          <a:avLst/>
        </a:prstGeom>
      </xdr:spPr>
    </xdr:pic>
    <xdr:clientData/>
  </xdr:twoCellAnchor>
  <xdr:twoCellAnchor editAs="oneCell">
    <xdr:from>
      <xdr:col>1</xdr:col>
      <xdr:colOff>1316571</xdr:colOff>
      <xdr:row>187</xdr:row>
      <xdr:rowOff>1576</xdr:rowOff>
    </xdr:from>
    <xdr:to>
      <xdr:col>4</xdr:col>
      <xdr:colOff>20513</xdr:colOff>
      <xdr:row>190</xdr:row>
      <xdr:rowOff>113332</xdr:rowOff>
    </xdr:to>
    <xdr:pic>
      <xdr:nvPicPr>
        <xdr:cNvPr id="205" name="Grafik 204">
          <a:extLst>
            <a:ext uri="{FF2B5EF4-FFF2-40B4-BE49-F238E27FC236}">
              <a16:creationId xmlns:a16="http://schemas.microsoft.com/office/drawing/2014/main" id="{F623297C-AB3C-40AD-A124-D4BABED9DAD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035" b="38153"/>
        <a:stretch/>
      </xdr:blipFill>
      <xdr:spPr>
        <a:xfrm>
          <a:off x="1375186" y="29983345"/>
          <a:ext cx="2448000" cy="595333"/>
        </a:xfrm>
        <a:prstGeom prst="rect">
          <a:avLst/>
        </a:prstGeom>
      </xdr:spPr>
    </xdr:pic>
    <xdr:clientData/>
  </xdr:twoCellAnchor>
  <xdr:oneCellAnchor>
    <xdr:from>
      <xdr:col>2</xdr:col>
      <xdr:colOff>1023557</xdr:colOff>
      <xdr:row>187</xdr:row>
      <xdr:rowOff>72680</xdr:rowOff>
    </xdr:from>
    <xdr:ext cx="330574" cy="104259"/>
    <xdr:sp macro="" textlink="$J$188">
      <xdr:nvSpPr>
        <xdr:cNvPr id="206" name="Textfeld 205">
          <a:extLst>
            <a:ext uri="{FF2B5EF4-FFF2-40B4-BE49-F238E27FC236}">
              <a16:creationId xmlns:a16="http://schemas.microsoft.com/office/drawing/2014/main" id="{577F679D-E48D-4679-AA17-E9092F4DF933}"/>
            </a:ext>
          </a:extLst>
        </xdr:cNvPr>
        <xdr:cNvSpPr txBox="1"/>
      </xdr:nvSpPr>
      <xdr:spPr>
        <a:xfrm>
          <a:off x="2413122" y="27023004"/>
          <a:ext cx="330574" cy="1042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fld id="{8FE49D8D-9341-48A5-A560-0F34545D5691}" type="TxLink">
            <a:rPr lang="en-US" sz="650" b="0" i="0" u="none" strike="noStrike">
              <a:solidFill>
                <a:sysClr val="windowText" lastClr="000000"/>
              </a:solidFill>
              <a:latin typeface="Arial Nova"/>
            </a:rPr>
            <a:pPr algn="ctr"/>
            <a:t> </a:t>
          </a:fld>
          <a:endParaRPr lang="de-CH" sz="650">
            <a:solidFill>
              <a:sysClr val="windowText" lastClr="000000"/>
            </a:solidFill>
          </a:endParaRPr>
        </a:p>
      </xdr:txBody>
    </xdr:sp>
    <xdr:clientData/>
  </xdr:oneCellAnchor>
  <xdr:twoCellAnchor editAs="oneCell">
    <xdr:from>
      <xdr:col>2</xdr:col>
      <xdr:colOff>772026</xdr:colOff>
      <xdr:row>45</xdr:row>
      <xdr:rowOff>0</xdr:rowOff>
    </xdr:from>
    <xdr:to>
      <xdr:col>2</xdr:col>
      <xdr:colOff>1617509</xdr:colOff>
      <xdr:row>52</xdr:row>
      <xdr:rowOff>89150</xdr:rowOff>
    </xdr:to>
    <xdr:pic>
      <xdr:nvPicPr>
        <xdr:cNvPr id="210" name="Grafik 209">
          <a:extLst>
            <a:ext uri="{FF2B5EF4-FFF2-40B4-BE49-F238E27FC236}">
              <a16:creationId xmlns:a16="http://schemas.microsoft.com/office/drawing/2014/main" id="{1F1B5944-67F4-4511-8F52-B39BE1388E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97" t="7529" r="16919" b="9854"/>
        <a:stretch/>
      </xdr:blipFill>
      <xdr:spPr>
        <a:xfrm>
          <a:off x="2160671" y="6351671"/>
          <a:ext cx="845483" cy="1212096"/>
        </a:xfrm>
        <a:prstGeom prst="rect">
          <a:avLst/>
        </a:prstGeom>
      </xdr:spPr>
    </xdr:pic>
    <xdr:clientData/>
  </xdr:twoCellAnchor>
  <xdr:twoCellAnchor editAs="oneCell">
    <xdr:from>
      <xdr:col>5</xdr:col>
      <xdr:colOff>110887</xdr:colOff>
      <xdr:row>177</xdr:row>
      <xdr:rowOff>360</xdr:rowOff>
    </xdr:from>
    <xdr:to>
      <xdr:col>5</xdr:col>
      <xdr:colOff>550543</xdr:colOff>
      <xdr:row>178</xdr:row>
      <xdr:rowOff>359</xdr:rowOff>
    </xdr:to>
    <xdr:pic>
      <xdr:nvPicPr>
        <xdr:cNvPr id="89" name="Grafik 88" descr="Montagesymbole | Germania - Die Möbelmacher">
          <a:extLst>
            <a:ext uri="{FF2B5EF4-FFF2-40B4-BE49-F238E27FC236}">
              <a16:creationId xmlns:a16="http://schemas.microsoft.com/office/drawing/2014/main" id="{2E7C62BD-F9D5-4A0C-A2CF-DAE3B15B9AF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217" t="17490" r="36931" b="31738"/>
        <a:stretch/>
      </xdr:blipFill>
      <xdr:spPr bwMode="auto">
        <a:xfrm rot="16200000">
          <a:off x="4697561" y="28230974"/>
          <a:ext cx="161191" cy="439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1688809</xdr:colOff>
      <xdr:row>121</xdr:row>
      <xdr:rowOff>130155</xdr:rowOff>
    </xdr:from>
    <xdr:to>
      <xdr:col>2</xdr:col>
      <xdr:colOff>1736138</xdr:colOff>
      <xdr:row>126</xdr:row>
      <xdr:rowOff>23664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28A24248-740F-4B60-B565-819F82530FB5}"/>
            </a:ext>
          </a:extLst>
        </xdr:cNvPr>
        <xdr:cNvSpPr/>
      </xdr:nvSpPr>
      <xdr:spPr>
        <a:xfrm>
          <a:off x="3079675" y="17340098"/>
          <a:ext cx="47329" cy="705299"/>
        </a:xfrm>
        <a:prstGeom prst="rect">
          <a:avLst/>
        </a:prstGeom>
        <a:solidFill>
          <a:schemeClr val="accent6">
            <a:lumMod val="75000"/>
            <a:alpha val="2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2</xdr:col>
      <xdr:colOff>650777</xdr:colOff>
      <xdr:row>121</xdr:row>
      <xdr:rowOff>130155</xdr:rowOff>
    </xdr:from>
    <xdr:to>
      <xdr:col>2</xdr:col>
      <xdr:colOff>698106</xdr:colOff>
      <xdr:row>126</xdr:row>
      <xdr:rowOff>23664</xdr:rowOff>
    </xdr:to>
    <xdr:sp macro="" textlink="">
      <xdr:nvSpPr>
        <xdr:cNvPr id="93" name="Rechteck 92">
          <a:extLst>
            <a:ext uri="{FF2B5EF4-FFF2-40B4-BE49-F238E27FC236}">
              <a16:creationId xmlns:a16="http://schemas.microsoft.com/office/drawing/2014/main" id="{69425B19-A3A1-46E9-ADB1-C219923F6487}"/>
            </a:ext>
          </a:extLst>
        </xdr:cNvPr>
        <xdr:cNvSpPr/>
      </xdr:nvSpPr>
      <xdr:spPr>
        <a:xfrm>
          <a:off x="2041072" y="17372771"/>
          <a:ext cx="47329" cy="706980"/>
        </a:xfrm>
        <a:prstGeom prst="rect">
          <a:avLst/>
        </a:prstGeom>
        <a:solidFill>
          <a:schemeClr val="accent6">
            <a:lumMod val="75000"/>
            <a:alpha val="2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2</xdr:col>
      <xdr:colOff>1571206</xdr:colOff>
      <xdr:row>124</xdr:row>
      <xdr:rowOff>129050</xdr:rowOff>
    </xdr:from>
    <xdr:to>
      <xdr:col>2</xdr:col>
      <xdr:colOff>1618535</xdr:colOff>
      <xdr:row>128</xdr:row>
      <xdr:rowOff>161339</xdr:rowOff>
    </xdr:to>
    <xdr:sp macro="" textlink="">
      <xdr:nvSpPr>
        <xdr:cNvPr id="106" name="Rechteck 105">
          <a:extLst>
            <a:ext uri="{FF2B5EF4-FFF2-40B4-BE49-F238E27FC236}">
              <a16:creationId xmlns:a16="http://schemas.microsoft.com/office/drawing/2014/main" id="{2F487A42-13FE-4038-B1E9-A0B5762073EE}"/>
            </a:ext>
          </a:extLst>
        </xdr:cNvPr>
        <xdr:cNvSpPr/>
      </xdr:nvSpPr>
      <xdr:spPr>
        <a:xfrm>
          <a:off x="2962357" y="17885655"/>
          <a:ext cx="47329" cy="684000"/>
        </a:xfrm>
        <a:prstGeom prst="rect">
          <a:avLst/>
        </a:prstGeom>
        <a:solidFill>
          <a:schemeClr val="accent6">
            <a:lumMod val="75000"/>
            <a:alpha val="2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2</xdr:col>
      <xdr:colOff>766594</xdr:colOff>
      <xdr:row>124</xdr:row>
      <xdr:rowOff>129050</xdr:rowOff>
    </xdr:from>
    <xdr:to>
      <xdr:col>2</xdr:col>
      <xdr:colOff>813923</xdr:colOff>
      <xdr:row>128</xdr:row>
      <xdr:rowOff>161339</xdr:rowOff>
    </xdr:to>
    <xdr:sp macro="" textlink="">
      <xdr:nvSpPr>
        <xdr:cNvPr id="107" name="Rechteck 106">
          <a:extLst>
            <a:ext uri="{FF2B5EF4-FFF2-40B4-BE49-F238E27FC236}">
              <a16:creationId xmlns:a16="http://schemas.microsoft.com/office/drawing/2014/main" id="{3B90B1F0-658F-4F76-97E9-F426749C2DD8}"/>
            </a:ext>
          </a:extLst>
        </xdr:cNvPr>
        <xdr:cNvSpPr/>
      </xdr:nvSpPr>
      <xdr:spPr>
        <a:xfrm>
          <a:off x="2157745" y="17885655"/>
          <a:ext cx="47329" cy="684000"/>
        </a:xfrm>
        <a:prstGeom prst="rect">
          <a:avLst/>
        </a:prstGeom>
        <a:solidFill>
          <a:schemeClr val="accent6">
            <a:lumMod val="75000"/>
            <a:alpha val="2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2</xdr:col>
      <xdr:colOff>1388225</xdr:colOff>
      <xdr:row>127</xdr:row>
      <xdr:rowOff>146596</xdr:rowOff>
    </xdr:from>
    <xdr:to>
      <xdr:col>2</xdr:col>
      <xdr:colOff>1435554</xdr:colOff>
      <xdr:row>129</xdr:row>
      <xdr:rowOff>741</xdr:rowOff>
    </xdr:to>
    <xdr:sp macro="" textlink="">
      <xdr:nvSpPr>
        <xdr:cNvPr id="109" name="Rechteck 108">
          <a:extLst>
            <a:ext uri="{FF2B5EF4-FFF2-40B4-BE49-F238E27FC236}">
              <a16:creationId xmlns:a16="http://schemas.microsoft.com/office/drawing/2014/main" id="{BE987D8B-F560-45D6-A378-855A1B2454D8}"/>
            </a:ext>
          </a:extLst>
        </xdr:cNvPr>
        <xdr:cNvSpPr/>
      </xdr:nvSpPr>
      <xdr:spPr>
        <a:xfrm>
          <a:off x="2779376" y="18391984"/>
          <a:ext cx="47329" cy="180000"/>
        </a:xfrm>
        <a:prstGeom prst="rect">
          <a:avLst/>
        </a:prstGeom>
        <a:solidFill>
          <a:schemeClr val="accent2">
            <a:lumMod val="75000"/>
            <a:alpha val="2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2</xdr:col>
      <xdr:colOff>944560</xdr:colOff>
      <xdr:row>121</xdr:row>
      <xdr:rowOff>131557</xdr:rowOff>
    </xdr:from>
    <xdr:to>
      <xdr:col>2</xdr:col>
      <xdr:colOff>991889</xdr:colOff>
      <xdr:row>122</xdr:row>
      <xdr:rowOff>148629</xdr:rowOff>
    </xdr:to>
    <xdr:sp macro="" textlink="">
      <xdr:nvSpPr>
        <xdr:cNvPr id="112" name="Rechteck 111">
          <a:extLst>
            <a:ext uri="{FF2B5EF4-FFF2-40B4-BE49-F238E27FC236}">
              <a16:creationId xmlns:a16="http://schemas.microsoft.com/office/drawing/2014/main" id="{FA80E581-742D-426A-A63E-1415EAA05773}"/>
            </a:ext>
          </a:extLst>
        </xdr:cNvPr>
        <xdr:cNvSpPr/>
      </xdr:nvSpPr>
      <xdr:spPr>
        <a:xfrm>
          <a:off x="2335711" y="17399379"/>
          <a:ext cx="47329" cy="180000"/>
        </a:xfrm>
        <a:prstGeom prst="rect">
          <a:avLst/>
        </a:prstGeom>
        <a:solidFill>
          <a:schemeClr val="accent2">
            <a:lumMod val="75000"/>
            <a:alpha val="2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2</xdr:col>
      <xdr:colOff>674078</xdr:colOff>
      <xdr:row>124</xdr:row>
      <xdr:rowOff>43962</xdr:rowOff>
    </xdr:from>
    <xdr:to>
      <xdr:col>2</xdr:col>
      <xdr:colOff>2069123</xdr:colOff>
      <xdr:row>124</xdr:row>
      <xdr:rowOff>43962</xdr:rowOff>
    </xdr:to>
    <xdr:cxnSp macro="">
      <xdr:nvCxnSpPr>
        <xdr:cNvPr id="4" name="Gerader Verbinder 3">
          <a:extLst>
            <a:ext uri="{FF2B5EF4-FFF2-40B4-BE49-F238E27FC236}">
              <a16:creationId xmlns:a16="http://schemas.microsoft.com/office/drawing/2014/main" id="{BAF475CD-8994-45AE-B2B6-62D08B95FBFD}"/>
            </a:ext>
          </a:extLst>
        </xdr:cNvPr>
        <xdr:cNvCxnSpPr/>
      </xdr:nvCxnSpPr>
      <xdr:spPr>
        <a:xfrm flipH="1">
          <a:off x="2066193" y="17616854"/>
          <a:ext cx="1395045" cy="0"/>
        </a:xfrm>
        <a:prstGeom prst="line">
          <a:avLst/>
        </a:prstGeom>
        <a:ln w="6350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2340000</xdr:colOff>
      <xdr:row>107</xdr:row>
      <xdr:rowOff>42525</xdr:rowOff>
    </xdr:to>
    <xdr:pic>
      <xdr:nvPicPr>
        <xdr:cNvPr id="114" name="Grafik 113">
          <a:extLst>
            <a:ext uri="{FF2B5EF4-FFF2-40B4-BE49-F238E27FC236}">
              <a16:creationId xmlns:a16="http://schemas.microsoft.com/office/drawing/2014/main" id="{76D47FF4-A2C5-40C8-ABD0-7C53917DF1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282" b="7888"/>
        <a:stretch/>
      </xdr:blipFill>
      <xdr:spPr>
        <a:xfrm>
          <a:off x="1394732" y="14865804"/>
          <a:ext cx="2340000" cy="1981541"/>
        </a:xfrm>
        <a:prstGeom prst="rect">
          <a:avLst/>
        </a:prstGeom>
      </xdr:spPr>
    </xdr:pic>
    <xdr:clientData/>
  </xdr:twoCellAnchor>
  <xdr:twoCellAnchor>
    <xdr:from>
      <xdr:col>2</xdr:col>
      <xdr:colOff>848736</xdr:colOff>
      <xdr:row>98</xdr:row>
      <xdr:rowOff>85141</xdr:rowOff>
    </xdr:from>
    <xdr:to>
      <xdr:col>2</xdr:col>
      <xdr:colOff>1064245</xdr:colOff>
      <xdr:row>99</xdr:row>
      <xdr:rowOff>45231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745AD760-6F9A-461B-9525-56835381E2ED}"/>
            </a:ext>
          </a:extLst>
        </xdr:cNvPr>
        <xdr:cNvCxnSpPr/>
      </xdr:nvCxnSpPr>
      <xdr:spPr>
        <a:xfrm flipV="1">
          <a:off x="2237577" y="15503402"/>
          <a:ext cx="215509" cy="122388"/>
        </a:xfrm>
        <a:prstGeom prst="straightConnector1">
          <a:avLst/>
        </a:prstGeom>
        <a:ln>
          <a:solidFill>
            <a:schemeClr val="tx2"/>
          </a:solidFill>
          <a:headEnd type="triangle" w="sm" len="sm"/>
          <a:tailEnd type="triangle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797885</xdr:colOff>
      <xdr:row>98</xdr:row>
      <xdr:rowOff>46552</xdr:rowOff>
    </xdr:from>
    <xdr:ext cx="253679" cy="112275"/>
    <xdr:sp macro="" textlink="$J$98">
      <xdr:nvSpPr>
        <xdr:cNvPr id="115" name="Textfeld 114">
          <a:extLst>
            <a:ext uri="{FF2B5EF4-FFF2-40B4-BE49-F238E27FC236}">
              <a16:creationId xmlns:a16="http://schemas.microsoft.com/office/drawing/2014/main" id="{A47644DE-6FD3-4641-98C7-8AAB56899E92}"/>
            </a:ext>
          </a:extLst>
        </xdr:cNvPr>
        <xdr:cNvSpPr txBox="1"/>
      </xdr:nvSpPr>
      <xdr:spPr>
        <a:xfrm rot="19838903">
          <a:off x="2187357" y="15438756"/>
          <a:ext cx="253679" cy="112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fld id="{151B9FFD-77FA-4BE8-97F8-15919898EC55}" type="TxLink">
            <a:rPr lang="en-US" sz="700" b="0" i="0" u="none" strike="noStrike">
              <a:solidFill>
                <a:srgbClr val="000000"/>
              </a:solidFill>
              <a:latin typeface="Arial Nova"/>
            </a:rPr>
            <a:pPr algn="ctr"/>
            <a:t> </a:t>
          </a:fld>
          <a:endParaRPr lang="de-CH" sz="700"/>
        </a:p>
      </xdr:txBody>
    </xdr:sp>
    <xdr:clientData/>
  </xdr:oneCellAnchor>
  <xdr:twoCellAnchor editAs="oneCell">
    <xdr:from>
      <xdr:col>5</xdr:col>
      <xdr:colOff>110888</xdr:colOff>
      <xdr:row>122</xdr:row>
      <xdr:rowOff>357</xdr:rowOff>
    </xdr:from>
    <xdr:to>
      <xdr:col>5</xdr:col>
      <xdr:colOff>550544</xdr:colOff>
      <xdr:row>123</xdr:row>
      <xdr:rowOff>355</xdr:rowOff>
    </xdr:to>
    <xdr:pic>
      <xdr:nvPicPr>
        <xdr:cNvPr id="105" name="Grafik 104" descr="Montagesymbole | Germania - Die Möbelmacher">
          <a:extLst>
            <a:ext uri="{FF2B5EF4-FFF2-40B4-BE49-F238E27FC236}">
              <a16:creationId xmlns:a16="http://schemas.microsoft.com/office/drawing/2014/main" id="{3FFA1E6A-868C-47FA-A8B1-3F0AE20EDE7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217" t="17490" r="36931" b="31738"/>
        <a:stretch/>
      </xdr:blipFill>
      <xdr:spPr bwMode="auto">
        <a:xfrm rot="16200000">
          <a:off x="4697563" y="19204201"/>
          <a:ext cx="161190" cy="439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94342</xdr:colOff>
      <xdr:row>121</xdr:row>
      <xdr:rowOff>156902</xdr:rowOff>
    </xdr:from>
    <xdr:to>
      <xdr:col>6</xdr:col>
      <xdr:colOff>544115</xdr:colOff>
      <xdr:row>123</xdr:row>
      <xdr:rowOff>14294</xdr:rowOff>
    </xdr:to>
    <xdr:pic>
      <xdr:nvPicPr>
        <xdr:cNvPr id="113" name="Grafik 112" descr="Montagesymbole | Germania - Die Möbelmacher">
          <a:extLst>
            <a:ext uri="{FF2B5EF4-FFF2-40B4-BE49-F238E27FC236}">
              <a16:creationId xmlns:a16="http://schemas.microsoft.com/office/drawing/2014/main" id="{F50D395C-26EB-4058-9FDC-6CB7BE97A54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8" cstate="print">
          <a:extLst>
            <a:ext uri="{BEBA8EAE-BF5A-486C-A8C5-ECC9F3942E4B}">
              <a14:imgProps xmlns:a14="http://schemas.microsoft.com/office/drawing/2010/main">
                <a14:imgLayer r:embed="rId29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7556" t="16033" r="31970" b="22750"/>
        <a:stretch/>
      </xdr:blipFill>
      <xdr:spPr bwMode="auto">
        <a:xfrm rot="16200000">
          <a:off x="5321553" y="19203788"/>
          <a:ext cx="179776" cy="449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110889</xdr:colOff>
      <xdr:row>135</xdr:row>
      <xdr:rowOff>7684</xdr:rowOff>
    </xdr:from>
    <xdr:to>
      <xdr:col>5</xdr:col>
      <xdr:colOff>550545</xdr:colOff>
      <xdr:row>136</xdr:row>
      <xdr:rowOff>7682</xdr:rowOff>
    </xdr:to>
    <xdr:pic>
      <xdr:nvPicPr>
        <xdr:cNvPr id="123" name="Grafik 122" descr="Montagesymbole | Germania - Die Möbelmacher">
          <a:extLst>
            <a:ext uri="{FF2B5EF4-FFF2-40B4-BE49-F238E27FC236}">
              <a16:creationId xmlns:a16="http://schemas.microsoft.com/office/drawing/2014/main" id="{E706772E-2BF9-411E-BDBC-9352105E7E5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217" t="17490" r="36931" b="31738"/>
        <a:stretch/>
      </xdr:blipFill>
      <xdr:spPr bwMode="auto">
        <a:xfrm rot="16200000">
          <a:off x="4697564" y="21307028"/>
          <a:ext cx="161190" cy="439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94343</xdr:colOff>
      <xdr:row>135</xdr:row>
      <xdr:rowOff>3037</xdr:rowOff>
    </xdr:from>
    <xdr:to>
      <xdr:col>6</xdr:col>
      <xdr:colOff>544116</xdr:colOff>
      <xdr:row>136</xdr:row>
      <xdr:rowOff>21621</xdr:rowOff>
    </xdr:to>
    <xdr:pic>
      <xdr:nvPicPr>
        <xdr:cNvPr id="125" name="Grafik 124" descr="Montagesymbole | Germania - Die Möbelmacher">
          <a:extLst>
            <a:ext uri="{FF2B5EF4-FFF2-40B4-BE49-F238E27FC236}">
              <a16:creationId xmlns:a16="http://schemas.microsoft.com/office/drawing/2014/main" id="{5F75B033-C758-447E-B5F1-681C6505943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8" cstate="print">
          <a:extLst>
            <a:ext uri="{BEBA8EAE-BF5A-486C-A8C5-ECC9F3942E4B}">
              <a14:imgProps xmlns:a14="http://schemas.microsoft.com/office/drawing/2010/main">
                <a14:imgLayer r:embed="rId29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7556" t="16033" r="31970" b="22750"/>
        <a:stretch/>
      </xdr:blipFill>
      <xdr:spPr bwMode="auto">
        <a:xfrm rot="16200000">
          <a:off x="5321554" y="21306615"/>
          <a:ext cx="179776" cy="449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110890</xdr:colOff>
      <xdr:row>144</xdr:row>
      <xdr:rowOff>154222</xdr:rowOff>
    </xdr:from>
    <xdr:to>
      <xdr:col>5</xdr:col>
      <xdr:colOff>550546</xdr:colOff>
      <xdr:row>145</xdr:row>
      <xdr:rowOff>154220</xdr:rowOff>
    </xdr:to>
    <xdr:pic>
      <xdr:nvPicPr>
        <xdr:cNvPr id="126" name="Grafik 125" descr="Montagesymbole | Germania - Die Möbelmacher">
          <a:extLst>
            <a:ext uri="{FF2B5EF4-FFF2-40B4-BE49-F238E27FC236}">
              <a16:creationId xmlns:a16="http://schemas.microsoft.com/office/drawing/2014/main" id="{483888F4-A834-41ED-AA3E-84E6D6308B7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217" t="17490" r="36931" b="31738"/>
        <a:stretch/>
      </xdr:blipFill>
      <xdr:spPr bwMode="auto">
        <a:xfrm rot="16200000">
          <a:off x="4697565" y="22904297"/>
          <a:ext cx="161190" cy="439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94344</xdr:colOff>
      <xdr:row>144</xdr:row>
      <xdr:rowOff>149575</xdr:rowOff>
    </xdr:from>
    <xdr:to>
      <xdr:col>6</xdr:col>
      <xdr:colOff>544117</xdr:colOff>
      <xdr:row>146</xdr:row>
      <xdr:rowOff>6967</xdr:rowOff>
    </xdr:to>
    <xdr:pic>
      <xdr:nvPicPr>
        <xdr:cNvPr id="127" name="Grafik 126" descr="Montagesymbole | Germania - Die Möbelmacher">
          <a:extLst>
            <a:ext uri="{FF2B5EF4-FFF2-40B4-BE49-F238E27FC236}">
              <a16:creationId xmlns:a16="http://schemas.microsoft.com/office/drawing/2014/main" id="{50AE45F8-5390-40E9-9665-DFB961D4FFF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8" cstate="print">
          <a:extLst>
            <a:ext uri="{BEBA8EAE-BF5A-486C-A8C5-ECC9F3942E4B}">
              <a14:imgProps xmlns:a14="http://schemas.microsoft.com/office/drawing/2010/main">
                <a14:imgLayer r:embed="rId29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7556" t="16033" r="31970" b="22750"/>
        <a:stretch/>
      </xdr:blipFill>
      <xdr:spPr bwMode="auto">
        <a:xfrm rot="16200000">
          <a:off x="5321555" y="22903884"/>
          <a:ext cx="179776" cy="449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110890</xdr:colOff>
      <xdr:row>156</xdr:row>
      <xdr:rowOff>154223</xdr:rowOff>
    </xdr:from>
    <xdr:to>
      <xdr:col>5</xdr:col>
      <xdr:colOff>550546</xdr:colOff>
      <xdr:row>157</xdr:row>
      <xdr:rowOff>154220</xdr:rowOff>
    </xdr:to>
    <xdr:pic>
      <xdr:nvPicPr>
        <xdr:cNvPr id="130" name="Grafik 129" descr="Montagesymbole | Germania - Die Möbelmacher">
          <a:extLst>
            <a:ext uri="{FF2B5EF4-FFF2-40B4-BE49-F238E27FC236}">
              <a16:creationId xmlns:a16="http://schemas.microsoft.com/office/drawing/2014/main" id="{7ACEFFBF-165C-4749-9ED9-8E303ADCE92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217" t="17490" r="36931" b="31738"/>
        <a:stretch/>
      </xdr:blipFill>
      <xdr:spPr bwMode="auto">
        <a:xfrm rot="16200000">
          <a:off x="4697565" y="24838605"/>
          <a:ext cx="161190" cy="439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351689</xdr:colOff>
      <xdr:row>0</xdr:row>
      <xdr:rowOff>0</xdr:rowOff>
    </xdr:from>
    <xdr:to>
      <xdr:col>8</xdr:col>
      <xdr:colOff>943</xdr:colOff>
      <xdr:row>0</xdr:row>
      <xdr:rowOff>377952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A704E056-9E46-4FF6-9348-1FD5B4C4D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3901" y="0"/>
          <a:ext cx="1042416" cy="377952"/>
        </a:xfrm>
        <a:prstGeom prst="rect">
          <a:avLst/>
        </a:prstGeom>
      </xdr:spPr>
    </xdr:pic>
    <xdr:clientData/>
  </xdr:twoCellAnchor>
  <xdr:oneCellAnchor>
    <xdr:from>
      <xdr:col>2</xdr:col>
      <xdr:colOff>1019769</xdr:colOff>
      <xdr:row>14</xdr:row>
      <xdr:rowOff>72259</xdr:rowOff>
    </xdr:from>
    <xdr:ext cx="1095438" cy="156518"/>
    <xdr:sp macro="" textlink="$J$17">
      <xdr:nvSpPr>
        <xdr:cNvPr id="3" name="Textfeld 2">
          <a:extLst>
            <a:ext uri="{FF2B5EF4-FFF2-40B4-BE49-F238E27FC236}">
              <a16:creationId xmlns:a16="http://schemas.microsoft.com/office/drawing/2014/main" id="{2BA6F37E-0DE4-488F-95C5-6AAADBE34C75}"/>
            </a:ext>
          </a:extLst>
        </xdr:cNvPr>
        <xdr:cNvSpPr txBox="1"/>
      </xdr:nvSpPr>
      <xdr:spPr>
        <a:xfrm>
          <a:off x="2412390" y="2699845"/>
          <a:ext cx="1095438" cy="1565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fld id="{8D1ADCEB-C223-47C6-9D8C-D3773F69C1F2}" type="TxLink">
            <a:rPr lang="en-US" sz="1000" b="0" i="0" u="none" strike="noStrike">
              <a:solidFill>
                <a:schemeClr val="accent5">
                  <a:lumMod val="75000"/>
                </a:schemeClr>
              </a:solidFill>
              <a:latin typeface="Arial"/>
              <a:cs typeface="Arial"/>
            </a:rPr>
            <a:pPr/>
            <a:t> </a:t>
          </a:fld>
          <a:endParaRPr lang="de-CH" sz="1100" b="0">
            <a:solidFill>
              <a:schemeClr val="accent5">
                <a:lumMod val="75000"/>
              </a:schemeClr>
            </a:solidFill>
          </a:endParaRPr>
        </a:p>
      </xdr:txBody>
    </xdr:sp>
    <xdr:clientData/>
  </xdr:oneCellAnchor>
  <xdr:oneCellAnchor>
    <xdr:from>
      <xdr:col>2</xdr:col>
      <xdr:colOff>1169275</xdr:colOff>
      <xdr:row>40</xdr:row>
      <xdr:rowOff>157655</xdr:rowOff>
    </xdr:from>
    <xdr:ext cx="24943" cy="109582"/>
    <xdr:sp macro="" textlink="$J$34">
      <xdr:nvSpPr>
        <xdr:cNvPr id="6" name="Textfeld 5">
          <a:extLst>
            <a:ext uri="{FF2B5EF4-FFF2-40B4-BE49-F238E27FC236}">
              <a16:creationId xmlns:a16="http://schemas.microsoft.com/office/drawing/2014/main" id="{6ECA016A-8FC3-4517-8C8E-C3091275D85F}"/>
            </a:ext>
          </a:extLst>
        </xdr:cNvPr>
        <xdr:cNvSpPr txBox="1"/>
      </xdr:nvSpPr>
      <xdr:spPr>
        <a:xfrm>
          <a:off x="2557920" y="6910379"/>
          <a:ext cx="24943" cy="1095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fld id="{9357E9EA-6192-40FC-ABB8-60909F71DCC9}" type="TxLink">
            <a:rPr lang="en-US" sz="700" b="0" i="0" u="none" strike="noStrike">
              <a:solidFill>
                <a:schemeClr val="accent5">
                  <a:lumMod val="75000"/>
                </a:schemeClr>
              </a:solidFill>
              <a:latin typeface="Arial"/>
              <a:cs typeface="Arial"/>
            </a:rPr>
            <a:pPr/>
            <a:t> </a:t>
          </a:fld>
          <a:endParaRPr lang="de-CH" sz="700">
            <a:solidFill>
              <a:schemeClr val="accent5">
                <a:lumMod val="75000"/>
              </a:schemeClr>
            </a:solidFill>
          </a:endParaRPr>
        </a:p>
      </xdr:txBody>
    </xdr:sp>
    <xdr:clientData/>
  </xdr:oneCellAnchor>
  <xdr:oneCellAnchor>
    <xdr:from>
      <xdr:col>2</xdr:col>
      <xdr:colOff>1157653</xdr:colOff>
      <xdr:row>130</xdr:row>
      <xdr:rowOff>109904</xdr:rowOff>
    </xdr:from>
    <xdr:ext cx="24943" cy="109582"/>
    <xdr:sp macro="" textlink="$J$34">
      <xdr:nvSpPr>
        <xdr:cNvPr id="116" name="Textfeld 115">
          <a:extLst>
            <a:ext uri="{FF2B5EF4-FFF2-40B4-BE49-F238E27FC236}">
              <a16:creationId xmlns:a16="http://schemas.microsoft.com/office/drawing/2014/main" id="{ED0690B4-7712-4C94-8B0C-BC0E438C113F}"/>
            </a:ext>
          </a:extLst>
        </xdr:cNvPr>
        <xdr:cNvSpPr txBox="1"/>
      </xdr:nvSpPr>
      <xdr:spPr>
        <a:xfrm>
          <a:off x="2546298" y="21300522"/>
          <a:ext cx="24943" cy="1095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fld id="{9357E9EA-6192-40FC-ABB8-60909F71DCC9}" type="TxLink">
            <a:rPr lang="en-US" sz="700" b="0" i="0" u="none" strike="noStrike">
              <a:solidFill>
                <a:schemeClr val="accent5">
                  <a:lumMod val="75000"/>
                </a:schemeClr>
              </a:solidFill>
              <a:latin typeface="Arial"/>
              <a:cs typeface="Arial"/>
            </a:rPr>
            <a:pPr/>
            <a:t> </a:t>
          </a:fld>
          <a:endParaRPr lang="de-CH" sz="700">
            <a:solidFill>
              <a:schemeClr val="accent5">
                <a:lumMod val="75000"/>
              </a:schemeClr>
            </a:solidFill>
          </a:endParaRPr>
        </a:p>
      </xdr:txBody>
    </xdr:sp>
    <xdr:clientData/>
  </xdr:oneCellAnchor>
  <xdr:oneCellAnchor>
    <xdr:from>
      <xdr:col>2</xdr:col>
      <xdr:colOff>959827</xdr:colOff>
      <xdr:row>144</xdr:row>
      <xdr:rowOff>43961</xdr:rowOff>
    </xdr:from>
    <xdr:ext cx="24943" cy="109582"/>
    <xdr:sp macro="" textlink="$J$35">
      <xdr:nvSpPr>
        <xdr:cNvPr id="118" name="Textfeld 117">
          <a:extLst>
            <a:ext uri="{FF2B5EF4-FFF2-40B4-BE49-F238E27FC236}">
              <a16:creationId xmlns:a16="http://schemas.microsoft.com/office/drawing/2014/main" id="{70B5B11F-A7A2-4605-B5E8-1D83EA003310}"/>
            </a:ext>
          </a:extLst>
        </xdr:cNvPr>
        <xdr:cNvSpPr txBox="1"/>
      </xdr:nvSpPr>
      <xdr:spPr>
        <a:xfrm>
          <a:off x="2348472" y="23480474"/>
          <a:ext cx="24943" cy="1095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fld id="{474C8BEE-A0AE-4610-900D-E5B47120FBCC}" type="TxLink">
            <a:rPr lang="en-US" sz="700" b="0" i="0" u="none" strike="noStrike">
              <a:solidFill>
                <a:schemeClr val="accent5">
                  <a:lumMod val="75000"/>
                </a:schemeClr>
              </a:solidFill>
              <a:latin typeface="Arial"/>
              <a:cs typeface="Arial"/>
            </a:rPr>
            <a:pPr/>
            <a:t> </a:t>
          </a:fld>
          <a:endParaRPr lang="de-CH" sz="700">
            <a:solidFill>
              <a:schemeClr val="accent5">
                <a:lumMod val="75000"/>
              </a:schemeClr>
            </a:solidFill>
          </a:endParaRPr>
        </a:p>
      </xdr:txBody>
    </xdr:sp>
    <xdr:clientData/>
  </xdr:oneCellAnchor>
  <xdr:oneCellAnchor>
    <xdr:from>
      <xdr:col>2</xdr:col>
      <xdr:colOff>142931</xdr:colOff>
      <xdr:row>140</xdr:row>
      <xdr:rowOff>119168</xdr:rowOff>
    </xdr:from>
    <xdr:ext cx="178326" cy="86049"/>
    <xdr:sp macro="" textlink="$L$136">
      <xdr:nvSpPr>
        <xdr:cNvPr id="121" name="Textfeld 120">
          <a:extLst>
            <a:ext uri="{FF2B5EF4-FFF2-40B4-BE49-F238E27FC236}">
              <a16:creationId xmlns:a16="http://schemas.microsoft.com/office/drawing/2014/main" id="{971ABA71-9D7D-4BB7-90EA-7AE35495CF41}"/>
            </a:ext>
          </a:extLst>
        </xdr:cNvPr>
        <xdr:cNvSpPr txBox="1"/>
      </xdr:nvSpPr>
      <xdr:spPr>
        <a:xfrm>
          <a:off x="1534810" y="23249555"/>
          <a:ext cx="178326" cy="86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fld id="{42249A95-1126-4F89-A01B-B836BFD33E73}" type="TxLink">
            <a:rPr lang="en-US" sz="55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de-CH" sz="550"/>
        </a:p>
      </xdr:txBody>
    </xdr:sp>
    <xdr:clientData/>
  </xdr:oneCellAnchor>
  <xdr:oneCellAnchor>
    <xdr:from>
      <xdr:col>2</xdr:col>
      <xdr:colOff>1620610</xdr:colOff>
      <xdr:row>140</xdr:row>
      <xdr:rowOff>119168</xdr:rowOff>
    </xdr:from>
    <xdr:ext cx="178326" cy="86049"/>
    <xdr:sp macro="" textlink="$L$137">
      <xdr:nvSpPr>
        <xdr:cNvPr id="131" name="Textfeld 130">
          <a:extLst>
            <a:ext uri="{FF2B5EF4-FFF2-40B4-BE49-F238E27FC236}">
              <a16:creationId xmlns:a16="http://schemas.microsoft.com/office/drawing/2014/main" id="{EC446D2E-0F18-4AA8-A54F-2D800E0D3E21}"/>
            </a:ext>
          </a:extLst>
        </xdr:cNvPr>
        <xdr:cNvSpPr txBox="1"/>
      </xdr:nvSpPr>
      <xdr:spPr>
        <a:xfrm>
          <a:off x="3012489" y="23249555"/>
          <a:ext cx="178326" cy="86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fld id="{D34BBC9A-EC5F-4B22-B2D6-71BC39ED9B91}" type="TxLink">
            <a:rPr lang="en-US" sz="55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de-CH" sz="550"/>
        </a:p>
      </xdr:txBody>
    </xdr:sp>
    <xdr:clientData/>
  </xdr:oneCellAnchor>
  <xdr:oneCellAnchor>
    <xdr:from>
      <xdr:col>2</xdr:col>
      <xdr:colOff>337604</xdr:colOff>
      <xdr:row>150</xdr:row>
      <xdr:rowOff>153961</xdr:rowOff>
    </xdr:from>
    <xdr:ext cx="178326" cy="86049"/>
    <xdr:sp macro="" textlink="$L$146">
      <xdr:nvSpPr>
        <xdr:cNvPr id="146" name="Textfeld 145">
          <a:extLst>
            <a:ext uri="{FF2B5EF4-FFF2-40B4-BE49-F238E27FC236}">
              <a16:creationId xmlns:a16="http://schemas.microsoft.com/office/drawing/2014/main" id="{047A7CDB-7302-464C-8D85-637C4B26FF7E}"/>
            </a:ext>
          </a:extLst>
        </xdr:cNvPr>
        <xdr:cNvSpPr txBox="1"/>
      </xdr:nvSpPr>
      <xdr:spPr>
        <a:xfrm>
          <a:off x="1728934" y="24976791"/>
          <a:ext cx="178326" cy="86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fld id="{68DD19E4-1CE9-4BFB-A85A-ADA1FAAD8AC0}" type="TxLink">
            <a:rPr lang="en-US" sz="55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de-CH" sz="550"/>
        </a:p>
      </xdr:txBody>
    </xdr:sp>
    <xdr:clientData/>
  </xdr:oneCellAnchor>
  <xdr:oneCellAnchor>
    <xdr:from>
      <xdr:col>2</xdr:col>
      <xdr:colOff>1447070</xdr:colOff>
      <xdr:row>150</xdr:row>
      <xdr:rowOff>156063</xdr:rowOff>
    </xdr:from>
    <xdr:ext cx="178326" cy="86049"/>
    <xdr:sp macro="" textlink="$L$147">
      <xdr:nvSpPr>
        <xdr:cNvPr id="147" name="Textfeld 146">
          <a:extLst>
            <a:ext uri="{FF2B5EF4-FFF2-40B4-BE49-F238E27FC236}">
              <a16:creationId xmlns:a16="http://schemas.microsoft.com/office/drawing/2014/main" id="{BE1E36E9-C63C-42BA-951B-D578C815750B}"/>
            </a:ext>
          </a:extLst>
        </xdr:cNvPr>
        <xdr:cNvSpPr txBox="1"/>
      </xdr:nvSpPr>
      <xdr:spPr>
        <a:xfrm>
          <a:off x="2837720" y="24778188"/>
          <a:ext cx="178326" cy="86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fld id="{A75F25B1-8B6A-4065-ACB6-FD5CDDE7C0DC}" type="TxLink">
            <a:rPr lang="en-US" sz="55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de-CH" sz="550"/>
        </a:p>
      </xdr:txBody>
    </xdr:sp>
    <xdr:clientData/>
  </xdr:oneCellAnchor>
  <xdr:twoCellAnchor editAs="oneCell">
    <xdr:from>
      <xdr:col>1</xdr:col>
      <xdr:colOff>631902</xdr:colOff>
      <xdr:row>136</xdr:row>
      <xdr:rowOff>144037</xdr:rowOff>
    </xdr:from>
    <xdr:to>
      <xdr:col>1</xdr:col>
      <xdr:colOff>985024</xdr:colOff>
      <xdr:row>139</xdr:row>
      <xdr:rowOff>9294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4FB5D034-4C44-4BD4-8814-11ED54036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846602">
          <a:off x="687658" y="22590513"/>
          <a:ext cx="353122" cy="353122"/>
        </a:xfrm>
        <a:prstGeom prst="rect">
          <a:avLst/>
        </a:prstGeom>
      </xdr:spPr>
    </xdr:pic>
    <xdr:clientData/>
  </xdr:twoCellAnchor>
  <xdr:twoCellAnchor>
    <xdr:from>
      <xdr:col>1</xdr:col>
      <xdr:colOff>868876</xdr:colOff>
      <xdr:row>136</xdr:row>
      <xdr:rowOff>55335</xdr:rowOff>
    </xdr:from>
    <xdr:to>
      <xdr:col>1</xdr:col>
      <xdr:colOff>1014609</xdr:colOff>
      <xdr:row>136</xdr:row>
      <xdr:rowOff>162201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92686C8E-8A0D-48C5-98B3-FE56726DB03F}"/>
            </a:ext>
          </a:extLst>
        </xdr:cNvPr>
        <xdr:cNvCxnSpPr/>
      </xdr:nvCxnSpPr>
      <xdr:spPr>
        <a:xfrm rot="180000" flipV="1">
          <a:off x="924632" y="22501811"/>
          <a:ext cx="145733" cy="106866"/>
        </a:xfrm>
        <a:prstGeom prst="straightConnector1">
          <a:avLst/>
        </a:prstGeom>
        <a:ln w="31750">
          <a:solidFill>
            <a:schemeClr val="tx1"/>
          </a:solidFill>
          <a:tailEnd type="triangle" w="med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694099</xdr:colOff>
      <xdr:row>146</xdr:row>
      <xdr:rowOff>18586</xdr:rowOff>
    </xdr:from>
    <xdr:to>
      <xdr:col>1</xdr:col>
      <xdr:colOff>1047221</xdr:colOff>
      <xdr:row>148</xdr:row>
      <xdr:rowOff>46464</xdr:rowOff>
    </xdr:to>
    <xdr:pic>
      <xdr:nvPicPr>
        <xdr:cNvPr id="150" name="Grafik 149">
          <a:extLst>
            <a:ext uri="{FF2B5EF4-FFF2-40B4-BE49-F238E27FC236}">
              <a16:creationId xmlns:a16="http://schemas.microsoft.com/office/drawing/2014/main" id="{B47D9ACA-7943-4077-9483-144EB9340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846602">
          <a:off x="752253" y="24126279"/>
          <a:ext cx="353571" cy="353122"/>
        </a:xfrm>
        <a:prstGeom prst="rect">
          <a:avLst/>
        </a:prstGeom>
      </xdr:spPr>
    </xdr:pic>
    <xdr:clientData/>
  </xdr:twoCellAnchor>
  <xdr:twoCellAnchor>
    <xdr:from>
      <xdr:col>1</xdr:col>
      <xdr:colOff>532913</xdr:colOff>
      <xdr:row>147</xdr:row>
      <xdr:rowOff>8873</xdr:rowOff>
    </xdr:from>
    <xdr:to>
      <xdr:col>1</xdr:col>
      <xdr:colOff>678646</xdr:colOff>
      <xdr:row>147</xdr:row>
      <xdr:rowOff>115739</xdr:rowOff>
    </xdr:to>
    <xdr:cxnSp macro="">
      <xdr:nvCxnSpPr>
        <xdr:cNvPr id="151" name="Gerade Verbindung mit Pfeil 150">
          <a:extLst>
            <a:ext uri="{FF2B5EF4-FFF2-40B4-BE49-F238E27FC236}">
              <a16:creationId xmlns:a16="http://schemas.microsoft.com/office/drawing/2014/main" id="{CDC7FCAA-37B4-469E-81E1-4AA2321493ED}"/>
            </a:ext>
          </a:extLst>
        </xdr:cNvPr>
        <xdr:cNvCxnSpPr/>
      </xdr:nvCxnSpPr>
      <xdr:spPr>
        <a:xfrm rot="-10620000" flipV="1">
          <a:off x="591292" y="24279188"/>
          <a:ext cx="145733" cy="106866"/>
        </a:xfrm>
        <a:prstGeom prst="straightConnector1">
          <a:avLst/>
        </a:prstGeom>
        <a:ln w="31750">
          <a:solidFill>
            <a:schemeClr val="tx1"/>
          </a:solidFill>
          <a:tailEnd type="triangle" w="med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3284F-33CA-413C-8A06-3AEE7A207CF0}">
  <sheetPr>
    <tabColor rgb="FF0070C0"/>
    <pageSetUpPr fitToPage="1"/>
  </sheetPr>
  <dimension ref="B1:L191"/>
  <sheetViews>
    <sheetView tabSelected="1" topLeftCell="B1" zoomScale="112" zoomScaleNormal="112" workbookViewId="0">
      <pane ySplit="2" topLeftCell="A3" activePane="bottomLeft" state="frozen"/>
      <selection pane="bottomLeft" activeCell="F11" sqref="F11"/>
    </sheetView>
  </sheetViews>
  <sheetFormatPr baseColWidth="10" defaultRowHeight="12.75" x14ac:dyDescent="0.2"/>
  <cols>
    <col min="1" max="1" width="0.85546875" style="1" customWidth="1"/>
    <col min="2" max="2" width="20" style="1" customWidth="1"/>
    <col min="3" max="3" width="35.28515625" style="1" customWidth="1"/>
    <col min="4" max="4" width="0.85546875" style="1" customWidth="1"/>
    <col min="5" max="6" width="9.7109375" style="2" customWidth="1"/>
    <col min="7" max="7" width="9.7109375" style="1" customWidth="1"/>
    <col min="8" max="8" width="11.28515625" style="1" bestFit="1" customWidth="1"/>
    <col min="9" max="12" width="11.42578125" style="12"/>
    <col min="13" max="16384" width="11.42578125" style="1"/>
  </cols>
  <sheetData>
    <row r="1" spans="2:12" ht="32.25" customHeight="1" x14ac:dyDescent="0.2"/>
    <row r="2" spans="2:12" s="3" customFormat="1" ht="19.5" x14ac:dyDescent="0.3">
      <c r="B2" s="11" t="s">
        <v>60</v>
      </c>
      <c r="E2" s="4"/>
      <c r="F2" s="4"/>
      <c r="I2" s="13"/>
      <c r="J2" s="13"/>
      <c r="K2" s="13"/>
      <c r="L2" s="13"/>
    </row>
    <row r="3" spans="2:12" ht="12.75" customHeight="1" x14ac:dyDescent="0.2"/>
    <row r="4" spans="2:12" ht="12.75" customHeight="1" x14ac:dyDescent="0.2">
      <c r="B4" s="1" t="s">
        <v>61</v>
      </c>
    </row>
    <row r="5" spans="2:12" ht="12.75" customHeight="1" x14ac:dyDescent="0.2">
      <c r="B5" s="1" t="s">
        <v>62</v>
      </c>
    </row>
    <row r="6" spans="2:12" ht="12.75" customHeight="1" x14ac:dyDescent="0.2">
      <c r="B6" s="1" t="s">
        <v>63</v>
      </c>
    </row>
    <row r="7" spans="2:12" ht="12.75" customHeight="1" x14ac:dyDescent="0.2"/>
    <row r="8" spans="2:12" ht="12.75" customHeight="1" x14ac:dyDescent="0.2"/>
    <row r="10" spans="2:12" x14ac:dyDescent="0.2">
      <c r="F10" s="2" t="s">
        <v>27</v>
      </c>
    </row>
    <row r="11" spans="2:12" x14ac:dyDescent="0.2">
      <c r="E11" s="2" t="s">
        <v>0</v>
      </c>
      <c r="F11" s="17"/>
    </row>
    <row r="12" spans="2:12" x14ac:dyDescent="0.2">
      <c r="E12" s="2" t="s">
        <v>1</v>
      </c>
      <c r="F12" s="17"/>
    </row>
    <row r="13" spans="2:12" x14ac:dyDescent="0.2">
      <c r="E13" s="2" t="s">
        <v>30</v>
      </c>
      <c r="F13" s="17"/>
    </row>
    <row r="14" spans="2:12" x14ac:dyDescent="0.2">
      <c r="E14" s="2" t="s">
        <v>31</v>
      </c>
      <c r="F14" s="17"/>
    </row>
    <row r="15" spans="2:12" x14ac:dyDescent="0.2">
      <c r="E15" s="2" t="s">
        <v>32</v>
      </c>
      <c r="F15" s="2" t="str">
        <f>IF(F11&gt;600,"min. 32",IF(F11="","","min. 19"))</f>
        <v/>
      </c>
      <c r="H15" s="1" t="str">
        <f>IF($F$62&lt;160.1,"","200.2662.04")</f>
        <v/>
      </c>
    </row>
    <row r="16" spans="2:12" x14ac:dyDescent="0.2">
      <c r="E16" s="5" t="s">
        <v>13</v>
      </c>
      <c r="F16" s="18"/>
      <c r="H16" s="6" t="str">
        <f>IF(AND(F12&gt;=530,F12&lt;=609),"200.2481.04",IF(AND(F12&gt;=610,F12&lt;=759),"200.2482.04",IF(AND(F12&gt;=760,F12&lt;=900),"200.2483.04","")))</f>
        <v/>
      </c>
    </row>
    <row r="17" spans="5:10" x14ac:dyDescent="0.2">
      <c r="E17" s="5" t="s">
        <v>14</v>
      </c>
      <c r="F17" s="18"/>
      <c r="H17" s="6" t="str">
        <f>IF(F16=1,"200.2484.00","")</f>
        <v/>
      </c>
      <c r="J17" s="14" t="str">
        <f>IF(F16=0,"","= Option Tipmatic")</f>
        <v/>
      </c>
    </row>
    <row r="18" spans="5:10" x14ac:dyDescent="0.2">
      <c r="H18" s="6" t="str">
        <f>IF(F16=1,"200.2514.20","")</f>
        <v/>
      </c>
    </row>
    <row r="29" spans="5:10" x14ac:dyDescent="0.2">
      <c r="E29" s="2" t="s">
        <v>56</v>
      </c>
      <c r="F29" s="17"/>
    </row>
    <row r="30" spans="5:10" x14ac:dyDescent="0.2">
      <c r="E30" s="2" t="s">
        <v>57</v>
      </c>
      <c r="F30" s="17"/>
    </row>
    <row r="31" spans="5:10" x14ac:dyDescent="0.2">
      <c r="E31" s="1"/>
      <c r="F31" s="1"/>
    </row>
    <row r="34" spans="5:10" x14ac:dyDescent="0.2">
      <c r="J34" s="14" t="str">
        <f>IF(F16=0,"","↑ = Option Tipmatic")</f>
        <v/>
      </c>
    </row>
    <row r="35" spans="5:10" x14ac:dyDescent="0.2">
      <c r="J35" s="14" t="str">
        <f>IF(F16=0,"","↓ = Option Tipmatic")</f>
        <v/>
      </c>
    </row>
    <row r="40" spans="5:10" x14ac:dyDescent="0.2">
      <c r="E40" s="7" t="s">
        <v>58</v>
      </c>
      <c r="F40" s="17"/>
    </row>
    <row r="41" spans="5:10" x14ac:dyDescent="0.2">
      <c r="E41" s="7" t="s">
        <v>59</v>
      </c>
      <c r="F41" s="17"/>
    </row>
    <row r="44" spans="5:10" x14ac:dyDescent="0.2">
      <c r="E44" s="1"/>
      <c r="F44" s="1"/>
    </row>
    <row r="47" spans="5:10" x14ac:dyDescent="0.2">
      <c r="E47" s="2" t="s">
        <v>3</v>
      </c>
      <c r="F47" s="17"/>
    </row>
    <row r="52" spans="5:10" x14ac:dyDescent="0.2">
      <c r="E52" s="2" t="s">
        <v>2</v>
      </c>
      <c r="F52" s="17"/>
    </row>
    <row r="55" spans="5:10" x14ac:dyDescent="0.2">
      <c r="E55" s="1"/>
      <c r="F55" s="1"/>
    </row>
    <row r="58" spans="5:10" x14ac:dyDescent="0.2">
      <c r="I58" s="15" t="s">
        <v>5</v>
      </c>
      <c r="J58" s="15" t="str">
        <f>IF(F62="","",(F62-F52-F47))</f>
        <v/>
      </c>
    </row>
    <row r="62" spans="5:10" x14ac:dyDescent="0.2">
      <c r="E62" s="2" t="s">
        <v>4</v>
      </c>
      <c r="F62" s="17"/>
    </row>
    <row r="70" spans="5:10" x14ac:dyDescent="0.2">
      <c r="I70" s="15" t="s">
        <v>7</v>
      </c>
      <c r="J70" s="15" t="str">
        <f>IF(F12="","",(F12-6))</f>
        <v/>
      </c>
    </row>
    <row r="71" spans="5:10" x14ac:dyDescent="0.2">
      <c r="I71" s="15" t="s">
        <v>39</v>
      </c>
      <c r="J71" s="15" t="str">
        <f>IF(F11="","",IF(F79="","",IF((F11-8-F13-F14-F79-F79)&lt;472,"Error: min. 472 + (2xA)",(F11-8-F13-F14))))</f>
        <v/>
      </c>
    </row>
    <row r="72" spans="5:10" x14ac:dyDescent="0.2">
      <c r="I72" s="15" t="s">
        <v>40</v>
      </c>
      <c r="J72" s="15" t="str">
        <f>IF(F11="","",IF(F79="","",IF((F11-8-F13-F14-F79-F79)&lt;472,"Error: min. 472",(F11-8-F13-F14-F79-F79))))</f>
        <v/>
      </c>
    </row>
    <row r="73" spans="5:10" x14ac:dyDescent="0.2">
      <c r="I73" s="15" t="s">
        <v>8</v>
      </c>
      <c r="J73" s="15" t="str">
        <f>IF(J58="","",(J58-25))</f>
        <v/>
      </c>
    </row>
    <row r="74" spans="5:10" x14ac:dyDescent="0.2">
      <c r="I74" s="15" t="s">
        <v>10</v>
      </c>
      <c r="J74" s="15" t="str">
        <f>IF(J73="","",(J73-20))</f>
        <v/>
      </c>
    </row>
    <row r="75" spans="5:10" x14ac:dyDescent="0.2">
      <c r="I75" s="15" t="s">
        <v>11</v>
      </c>
      <c r="J75" s="15" t="str">
        <f>IF(F80="","",(J74-F80))</f>
        <v/>
      </c>
    </row>
    <row r="79" spans="5:10" x14ac:dyDescent="0.2">
      <c r="E79" s="2" t="s">
        <v>6</v>
      </c>
      <c r="F79" s="17"/>
    </row>
    <row r="80" spans="5:10" x14ac:dyDescent="0.2">
      <c r="E80" s="2" t="s">
        <v>9</v>
      </c>
      <c r="F80" s="2" t="str">
        <f>IF(F11&gt;600,19,IF(F11="","",16))</f>
        <v/>
      </c>
    </row>
    <row r="81" spans="6:6" x14ac:dyDescent="0.2">
      <c r="F81" s="19"/>
    </row>
    <row r="92" spans="6:6" x14ac:dyDescent="0.2">
      <c r="F92" s="19"/>
    </row>
    <row r="98" spans="6:10" x14ac:dyDescent="0.2">
      <c r="I98" s="12" t="s">
        <v>54</v>
      </c>
      <c r="J98" s="12" t="str">
        <f>IF(F12="","",IF(H16="","",IF(F79="","",IF(H16="200.2481.04",(F12-530+55-F79),IF(H16="200.2482.04",(F12-610+35-F79),IF(H16="200.2483.04",(F12-760+35-F79)))))))</f>
        <v/>
      </c>
    </row>
    <row r="107" spans="6:10" x14ac:dyDescent="0.2">
      <c r="F107" s="19"/>
    </row>
    <row r="113" spans="5:10" x14ac:dyDescent="0.2">
      <c r="G113" s="2"/>
    </row>
    <row r="114" spans="5:10" x14ac:dyDescent="0.2">
      <c r="G114" s="2"/>
    </row>
    <row r="115" spans="5:10" x14ac:dyDescent="0.2">
      <c r="G115" s="2"/>
    </row>
    <row r="116" spans="5:10" x14ac:dyDescent="0.2">
      <c r="G116" s="2"/>
    </row>
    <row r="117" spans="5:10" x14ac:dyDescent="0.2">
      <c r="G117" s="2"/>
    </row>
    <row r="118" spans="5:10" x14ac:dyDescent="0.2">
      <c r="G118" s="2"/>
    </row>
    <row r="119" spans="5:10" x14ac:dyDescent="0.2">
      <c r="G119" s="2"/>
    </row>
    <row r="120" spans="5:10" x14ac:dyDescent="0.2">
      <c r="G120" s="2"/>
    </row>
    <row r="121" spans="5:10" x14ac:dyDescent="0.2">
      <c r="E121" s="1"/>
      <c r="G121" s="2"/>
      <c r="I121" s="15" t="s">
        <v>15</v>
      </c>
      <c r="J121" s="15" t="str">
        <f>IF(F11="","",IF(F13="","",IF(F14="","",(F11-F13-F14))))</f>
        <v/>
      </c>
    </row>
    <row r="122" spans="5:10" x14ac:dyDescent="0.2">
      <c r="E122" s="1"/>
      <c r="G122" s="2"/>
      <c r="I122" s="15" t="s">
        <v>16</v>
      </c>
      <c r="J122" s="15" t="str">
        <f>IF(F12="","",F12)</f>
        <v/>
      </c>
    </row>
    <row r="123" spans="5:10" x14ac:dyDescent="0.2">
      <c r="E123" s="1"/>
      <c r="G123" s="2"/>
      <c r="I123" s="15" t="s">
        <v>17</v>
      </c>
      <c r="J123" s="15" t="str">
        <f>IF(F79="","",(16+F79))</f>
        <v/>
      </c>
    </row>
    <row r="124" spans="5:10" x14ac:dyDescent="0.2">
      <c r="E124" s="1"/>
      <c r="G124" s="2"/>
      <c r="I124" s="15" t="s">
        <v>18</v>
      </c>
      <c r="J124" s="15" t="str">
        <f>IF(F79="","",(107+F79))</f>
        <v/>
      </c>
    </row>
    <row r="125" spans="5:10" x14ac:dyDescent="0.2">
      <c r="E125" s="1"/>
      <c r="F125" s="8" t="s">
        <v>55</v>
      </c>
      <c r="G125" s="8" t="s">
        <v>52</v>
      </c>
      <c r="I125" s="15" t="s">
        <v>19</v>
      </c>
      <c r="J125" s="15" t="str">
        <f>IF($H$16="200.2481.04",295,IF($H$16="200.2482.04",309,IF($H$16="200.2483.04",309,"")))</f>
        <v/>
      </c>
    </row>
    <row r="126" spans="5:10" x14ac:dyDescent="0.2">
      <c r="E126" s="1"/>
      <c r="F126" s="9" t="s">
        <v>50</v>
      </c>
      <c r="G126" s="2" t="s">
        <v>49</v>
      </c>
      <c r="I126" s="15" t="s">
        <v>20</v>
      </c>
      <c r="J126" s="15" t="str">
        <f>IF($H$16="200.2481.04",315,IF($H$16="200.2482.04",329,IF($H$16="200.2483.04",329,"")))</f>
        <v/>
      </c>
    </row>
    <row r="127" spans="5:10" x14ac:dyDescent="0.2">
      <c r="E127" s="1"/>
      <c r="G127" s="2"/>
      <c r="I127" s="15" t="s">
        <v>21</v>
      </c>
      <c r="J127" s="15" t="str">
        <f>IF($H$16="200.2481.04","-",IF($H$16="200.2482.04",419,IF($H$16="200.2483.04",468,"")))</f>
        <v/>
      </c>
    </row>
    <row r="128" spans="5:10" x14ac:dyDescent="0.2">
      <c r="E128" s="1"/>
      <c r="G128" s="2"/>
      <c r="I128" s="15" t="s">
        <v>22</v>
      </c>
      <c r="J128" s="15" t="str">
        <f>IF($H$16="200.2481.04","-",IF($H$16="200.2482.04",439,IF($H$16="200.2483.04",488,"")))</f>
        <v/>
      </c>
    </row>
    <row r="129" spans="5:12" x14ac:dyDescent="0.2">
      <c r="E129" s="1"/>
      <c r="G129" s="2"/>
      <c r="I129" s="15" t="s">
        <v>23</v>
      </c>
      <c r="J129" s="15" t="str">
        <f>IF(F79="","",(244+F79))</f>
        <v/>
      </c>
    </row>
    <row r="130" spans="5:12" x14ac:dyDescent="0.2">
      <c r="G130" s="2"/>
    </row>
    <row r="131" spans="5:12" x14ac:dyDescent="0.2">
      <c r="F131" s="19"/>
      <c r="G131" s="2"/>
    </row>
    <row r="132" spans="5:12" x14ac:dyDescent="0.2">
      <c r="G132" s="2"/>
    </row>
    <row r="133" spans="5:12" x14ac:dyDescent="0.2">
      <c r="G133" s="2"/>
    </row>
    <row r="134" spans="5:12" x14ac:dyDescent="0.2">
      <c r="G134" s="2"/>
    </row>
    <row r="135" spans="5:12" x14ac:dyDescent="0.2">
      <c r="G135" s="2"/>
    </row>
    <row r="136" spans="5:12" x14ac:dyDescent="0.2">
      <c r="E136" s="1"/>
      <c r="G136" s="2"/>
      <c r="I136" s="15" t="s">
        <v>34</v>
      </c>
      <c r="J136" s="15" t="str">
        <f>IF($F$30="","",IF($F$79="","",($F$30+$F$79+22)))</f>
        <v/>
      </c>
      <c r="K136" s="12" t="s">
        <v>64</v>
      </c>
      <c r="L136" s="15" t="str">
        <f>IF($F$30="","",IF($F$79="","",IF($F$62="","",IF($F$62&lt;160.1,"-",($F$30+$F$79+105)))))</f>
        <v/>
      </c>
    </row>
    <row r="137" spans="5:12" x14ac:dyDescent="0.2">
      <c r="E137" s="1"/>
      <c r="G137" s="2"/>
      <c r="I137" s="15" t="s">
        <v>33</v>
      </c>
      <c r="J137" s="15" t="str">
        <f>IF($F$29="","",IF($F$79="","",($F$29+$F$79+22)))</f>
        <v/>
      </c>
      <c r="K137" s="12" t="s">
        <v>65</v>
      </c>
      <c r="L137" s="15" t="str">
        <f>IF($F$29="","",IF($F$79="","",IF($F$62="","",IF($F$62&lt;160.1,"-",($F$29+$F$79+105)))))</f>
        <v/>
      </c>
    </row>
    <row r="138" spans="5:12" x14ac:dyDescent="0.2">
      <c r="E138" s="1"/>
      <c r="F138" s="2" t="s">
        <v>55</v>
      </c>
      <c r="G138" s="2" t="s">
        <v>52</v>
      </c>
      <c r="I138" s="15" t="s">
        <v>35</v>
      </c>
      <c r="J138" s="15" t="str">
        <f>IF($F$30="","",IF($F$79="","",($F$30+$F$79+63)))</f>
        <v/>
      </c>
    </row>
    <row r="139" spans="5:12" x14ac:dyDescent="0.2">
      <c r="E139" s="1"/>
      <c r="G139" s="2"/>
      <c r="I139" s="15" t="s">
        <v>36</v>
      </c>
      <c r="J139" s="15" t="str">
        <f>IF($F$29="","",IF($F$79="","",($F$29+$F$79+63)))</f>
        <v/>
      </c>
    </row>
    <row r="140" spans="5:12" x14ac:dyDescent="0.2">
      <c r="E140" s="1"/>
      <c r="G140" s="2"/>
      <c r="I140" s="15" t="s">
        <v>37</v>
      </c>
      <c r="J140" s="15" t="str">
        <f>IF($F$30="","",IF($F$79="","",($F$30+$F$79+80)))</f>
        <v/>
      </c>
    </row>
    <row r="141" spans="5:12" x14ac:dyDescent="0.2">
      <c r="E141" s="1"/>
      <c r="G141" s="2"/>
      <c r="I141" s="15" t="s">
        <v>38</v>
      </c>
      <c r="J141" s="15" t="str">
        <f>IF($F$29="","",IF($F$79="","",($F$29+$F$79+80)))</f>
        <v/>
      </c>
    </row>
    <row r="142" spans="5:12" x14ac:dyDescent="0.2">
      <c r="E142" s="1"/>
      <c r="F142" s="19"/>
      <c r="G142" s="2"/>
      <c r="I142" s="15" t="s">
        <v>24</v>
      </c>
      <c r="J142" s="15" t="str">
        <f>IF($F$52="","",($F$52+11))</f>
        <v/>
      </c>
    </row>
    <row r="143" spans="5:12" x14ac:dyDescent="0.2">
      <c r="E143" s="1"/>
      <c r="G143" s="2"/>
      <c r="I143" s="15"/>
      <c r="J143" s="15"/>
    </row>
    <row r="144" spans="5:12" x14ac:dyDescent="0.2">
      <c r="E144" s="1"/>
      <c r="G144" s="2"/>
      <c r="I144" s="15" t="s">
        <v>25</v>
      </c>
      <c r="J144" s="15" t="str">
        <f>IF($F$52="","",($F$52+40))</f>
        <v/>
      </c>
    </row>
    <row r="145" spans="5:12" x14ac:dyDescent="0.2">
      <c r="E145" s="1"/>
      <c r="G145" s="2"/>
      <c r="I145" s="15" t="s">
        <v>26</v>
      </c>
      <c r="J145" s="15" t="str">
        <f>IF($F$52="","",($F$52+77))</f>
        <v/>
      </c>
    </row>
    <row r="146" spans="5:12" x14ac:dyDescent="0.2">
      <c r="E146" s="1"/>
      <c r="G146" s="2"/>
      <c r="I146" s="15" t="s">
        <v>42</v>
      </c>
      <c r="J146" s="15" t="str">
        <f>IF($F$41="","",IF($F$79="","",($F$41+$F$79+113)))</f>
        <v/>
      </c>
      <c r="K146" s="12" t="s">
        <v>66</v>
      </c>
      <c r="L146" s="15" t="str">
        <f>IF($F$29="","",IF($F$79="","",IF($F$62="","",IF($F$62&lt;160.1,"-",($F$41+$F$79+233)))))</f>
        <v/>
      </c>
    </row>
    <row r="147" spans="5:12" x14ac:dyDescent="0.2">
      <c r="E147" s="1"/>
      <c r="G147" s="2"/>
      <c r="I147" s="15" t="s">
        <v>43</v>
      </c>
      <c r="J147" s="15" t="str">
        <f>IF($F$40="","",IF($F$79="","",($F$40+$F$79+113)))</f>
        <v/>
      </c>
      <c r="K147" s="12" t="s">
        <v>67</v>
      </c>
      <c r="L147" s="15" t="str">
        <f>IF($F$30="","",IF($F$79="","",IF($F$62="","",IF($F$62&lt;160.1,"-",($F$40+$F$79+196)))))</f>
        <v/>
      </c>
    </row>
    <row r="148" spans="5:12" x14ac:dyDescent="0.2">
      <c r="E148" s="1"/>
      <c r="F148" s="2" t="s">
        <v>48</v>
      </c>
      <c r="G148" s="2" t="s">
        <v>52</v>
      </c>
      <c r="I148" s="15" t="s">
        <v>44</v>
      </c>
      <c r="J148" s="15" t="str">
        <f>IF($F$41="","",IF($F$79="","",($F$41+$F$79+154)))</f>
        <v/>
      </c>
    </row>
    <row r="149" spans="5:12" x14ac:dyDescent="0.2">
      <c r="E149" s="1"/>
      <c r="G149" s="2"/>
      <c r="I149" s="15" t="s">
        <v>45</v>
      </c>
      <c r="J149" s="15" t="str">
        <f>IF($F$40="","",IF($F$79="","",($F$40+$F$79+154)))</f>
        <v/>
      </c>
    </row>
    <row r="150" spans="5:12" x14ac:dyDescent="0.2">
      <c r="I150" s="15" t="s">
        <v>46</v>
      </c>
      <c r="J150" s="15" t="str">
        <f>IF($F$41="","",IF($F$79="","",($F$41+$F$79+171)))</f>
        <v/>
      </c>
    </row>
    <row r="151" spans="5:12" x14ac:dyDescent="0.2">
      <c r="I151" s="15" t="s">
        <v>47</v>
      </c>
      <c r="J151" s="15" t="str">
        <f>IF($F$40="","",IF($F$79="","",($F$40+$F$79+171)))</f>
        <v/>
      </c>
    </row>
    <row r="152" spans="5:12" x14ac:dyDescent="0.2">
      <c r="F152" s="19"/>
    </row>
    <row r="160" spans="5:12" x14ac:dyDescent="0.2">
      <c r="E160" s="1"/>
      <c r="F160" s="2" t="s">
        <v>51</v>
      </c>
      <c r="G160" s="2"/>
    </row>
    <row r="164" spans="6:6" x14ac:dyDescent="0.2">
      <c r="F164" s="19"/>
    </row>
    <row r="178" spans="3:10" x14ac:dyDescent="0.2">
      <c r="I178" s="15" t="s">
        <v>29</v>
      </c>
      <c r="J178" s="15" t="str">
        <f>IF(J70="","",J70)</f>
        <v/>
      </c>
    </row>
    <row r="179" spans="3:10" x14ac:dyDescent="0.2">
      <c r="I179" s="15" t="s">
        <v>41</v>
      </c>
      <c r="J179" s="16" t="str">
        <f>IF(J178="","",((J178-(2*11))/3))</f>
        <v/>
      </c>
    </row>
    <row r="180" spans="3:10" x14ac:dyDescent="0.2">
      <c r="F180" s="2" t="s">
        <v>53</v>
      </c>
      <c r="G180" s="2"/>
    </row>
    <row r="183" spans="3:10" x14ac:dyDescent="0.2">
      <c r="F183" s="19"/>
    </row>
    <row r="187" spans="3:10" x14ac:dyDescent="0.2">
      <c r="C187" s="10" t="s">
        <v>12</v>
      </c>
      <c r="D187" s="10"/>
    </row>
    <row r="188" spans="3:10" x14ac:dyDescent="0.2">
      <c r="I188" s="15" t="s">
        <v>28</v>
      </c>
      <c r="J188" s="15" t="str">
        <f>IF(J121="","",(J121-430))</f>
        <v/>
      </c>
    </row>
    <row r="191" spans="3:10" x14ac:dyDescent="0.2">
      <c r="F191" s="19"/>
    </row>
  </sheetData>
  <sheetProtection algorithmName="SHA-512" hashValue="IwKOieOKNKAyBnAsplqt+OrZtaZkOtmZ404I3TP/NSSI8kYZ5Hp4GH9QtqWRnLuQNZWItvCD3TXKTlvEdKDoOw==" saltValue="pNk/0z9Hv1tlth+t2tG43A==" spinCount="100000" sheet="1" objects="1" scenarios="1" selectLockedCells="1"/>
  <mergeCells count="1">
    <mergeCell ref="F16:F17"/>
  </mergeCells>
  <conditionalFormatting sqref="J71">
    <cfRule type="cellIs" dxfId="1" priority="2" operator="equal">
      <formula>"min. 472+2Xa"</formula>
    </cfRule>
  </conditionalFormatting>
  <conditionalFormatting sqref="J72">
    <cfRule type="cellIs" dxfId="0" priority="1" operator="equal">
      <formula>"min. 472+2Xa"</formula>
    </cfRule>
  </conditionalFormatting>
  <dataValidations count="7">
    <dataValidation type="whole" allowBlank="1" showInputMessage="1" showErrorMessage="1" error="&gt;= 550 mm_x000a_&lt;= 915 mm" sqref="F11" xr:uid="{39D53729-7FBD-44F0-9FEF-32DC98E9CC3F}">
      <formula1>550</formula1>
      <formula2>915</formula2>
    </dataValidation>
    <dataValidation type="whole" allowBlank="1" showInputMessage="1" showErrorMessage="1" error="&gt;= 530 mm_x000a_&lt;= 900 mm" sqref="F12" xr:uid="{D28A7397-8B3C-43F6-B039-409AB5D401B2}">
      <formula1>530</formula1>
      <formula2>900</formula2>
    </dataValidation>
    <dataValidation type="whole" allowBlank="1" showInputMessage="1" showErrorMessage="1" error="&gt;= 8 mm_x000a_&lt;= 20 mm" sqref="F79" xr:uid="{3BDD4FA2-8ADF-41A0-876C-D15F22015817}">
      <formula1>8</formula1>
      <formula2>20</formula2>
    </dataValidation>
    <dataValidation type="whole" allowBlank="1" showInputMessage="1" showErrorMessage="1" error="&gt;= 15 mm_x000a_&lt;= 25 mm" sqref="F13:F14" xr:uid="{A991D9C3-00B5-458F-9459-B327AEB6271B}">
      <formula1>15</formula1>
      <formula2>25</formula2>
    </dataValidation>
    <dataValidation type="list" allowBlank="1" showInputMessage="1" showErrorMessage="1" error="0; 1" sqref="F16:F17" xr:uid="{D6F256F3-10E0-4C26-B20E-E198076C18CD}">
      <formula1>"1,0"</formula1>
    </dataValidation>
    <dataValidation type="decimal" allowBlank="1" showInputMessage="1" showErrorMessage="1" error="&gt;= 0 mm_x000a_&lt;= 38 mm" sqref="F29:F30 F40:F41 F47 F52" xr:uid="{9104C24A-3DFA-4E87-9302-04F62B4F47EA}">
      <formula1>0</formula1>
      <formula2>38</formula2>
    </dataValidation>
    <dataValidation type="whole" allowBlank="1" showInputMessage="1" showErrorMessage="1" error="&gt;= 89 mm + FO + FU_x000a_&lt;= 250 mm" sqref="F62" xr:uid="{FC4269E9-4690-4F76-865A-DF75A00E0217}">
      <formula1>89+F47+F52</formula1>
      <formula2>250</formula2>
    </dataValidation>
  </dataValidations>
  <pageMargins left="0.43307086614173229" right="0.35433070866141736" top="0.35433070866141736" bottom="0.51181102362204722" header="0.23622047244094491" footer="0.23622047244094491"/>
  <pageSetup paperSize="9" fitToHeight="0" orientation="portrait" r:id="rId1"/>
  <headerFooter>
    <oddFooter xml:space="preserve">&amp;L&amp;"Arial Nova,Standard"&amp;6 16.04.2021 bm
 05.10.2021 bm&amp;R&amp;"Arial Nova,Standard"&amp;6&amp;P / &amp;N
</oddFooter>
  </headerFooter>
  <rowBreaks count="3" manualBreakCount="3">
    <brk id="55" max="16383" man="1"/>
    <brk id="110" max="16383" man="1"/>
    <brk id="16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Riverso</vt:lpstr>
      <vt:lpstr>Riverso!Druckbereich</vt:lpstr>
      <vt:lpstr>Riverso!Drucktitel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Bühlmann Markus</dc:creator>
  <cp:lastModifiedBy>Bühlmann Markus</cp:lastModifiedBy>
  <cp:lastPrinted>2021-10-14T12:32:52Z</cp:lastPrinted>
  <dcterms:created xsi:type="dcterms:W3CDTF">2021-02-26T06:10:44Z</dcterms:created>
  <dcterms:modified xsi:type="dcterms:W3CDTF">2021-10-14T13:25:10Z</dcterms:modified>
</cp:coreProperties>
</file>